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38. DEZEMBRO 2021\"/>
    </mc:Choice>
  </mc:AlternateContent>
  <xr:revisionPtr revIDLastSave="0" documentId="13_ncr:1_{7F96EB1A-5016-4372-AD09-EDF66D6CABFE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11" sheetId="12" r:id="rId13"/>
    <sheet name="12" sheetId="28" r:id="rId14"/>
    <sheet name="13" sheetId="30" r:id="rId15"/>
    <sheet name="14" sheetId="33" r:id="rId16"/>
    <sheet name="Folha1" sheetId="4" state="hidden" r:id="rId17"/>
    <sheet name="Folha2" sheetId="5" state="hidden" r:id="rId18"/>
  </sheets>
  <definedNames>
    <definedName name="_xlnm.Print_Area" localSheetId="11">'10'!$A$99:$AA$142</definedName>
    <definedName name="_xlnm.Print_Area" localSheetId="12">'11'!$A$5:$Y$48</definedName>
    <definedName name="_xlnm.Print_Area" localSheetId="13">'12'!$A$5:$Y$40</definedName>
    <definedName name="_xlnm.Print_Area" localSheetId="14">'13'!$A$5:$Y$31</definedName>
    <definedName name="_xlnm.Print_Area" localSheetId="15">'14'!$A$5:$Y$34</definedName>
    <definedName name="_xlnm.Print_Area" localSheetId="6">'5'!$A$4:$AA$71</definedName>
    <definedName name="_xlnm.Print_Area" localSheetId="7">'6'!$A$4:$AA$71</definedName>
    <definedName name="_xlnm.Print_Area" localSheetId="8">'7'!$A$4:$AA$71</definedName>
    <definedName name="_xlnm.Print_Area" localSheetId="9">'8'!$A$99:$AA$142</definedName>
    <definedName name="_xlnm.Print_Area" localSheetId="10">'9'!$A$99:$AA$142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6" l="1"/>
  <c r="M42" i="16"/>
  <c r="M40" i="16"/>
  <c r="M39" i="16"/>
  <c r="M28" i="16"/>
  <c r="M27" i="16"/>
  <c r="M25" i="16"/>
  <c r="M24" i="16"/>
  <c r="H97" i="33"/>
  <c r="E98" i="33"/>
  <c r="F98" i="33"/>
  <c r="G98" i="33"/>
  <c r="C60" i="33"/>
  <c r="D60" i="33"/>
  <c r="E60" i="33"/>
  <c r="F60" i="33"/>
  <c r="G60" i="33"/>
  <c r="H60" i="33"/>
  <c r="C61" i="33"/>
  <c r="D61" i="33"/>
  <c r="D94" i="33" s="1"/>
  <c r="E61" i="33"/>
  <c r="F61" i="33"/>
  <c r="G61" i="33"/>
  <c r="H61" i="33"/>
  <c r="C62" i="33"/>
  <c r="D62" i="33"/>
  <c r="E62" i="33"/>
  <c r="F62" i="33"/>
  <c r="F95" i="33" s="1"/>
  <c r="G62" i="33"/>
  <c r="H62" i="33"/>
  <c r="C63" i="33"/>
  <c r="D63" i="33"/>
  <c r="E63" i="33"/>
  <c r="F63" i="33"/>
  <c r="G63" i="33"/>
  <c r="H63" i="33"/>
  <c r="H96" i="33" s="1"/>
  <c r="C64" i="33"/>
  <c r="D64" i="33"/>
  <c r="E64" i="33"/>
  <c r="F64" i="33"/>
  <c r="G64" i="33"/>
  <c r="H64" i="33"/>
  <c r="C65" i="33"/>
  <c r="D65" i="33"/>
  <c r="K65" i="33" s="1"/>
  <c r="E65" i="33"/>
  <c r="F65" i="33"/>
  <c r="M65" i="33" s="1"/>
  <c r="G65" i="33"/>
  <c r="H65" i="33"/>
  <c r="C66" i="33"/>
  <c r="D66" i="33"/>
  <c r="D99" i="33" s="1"/>
  <c r="E66" i="33"/>
  <c r="F66" i="33"/>
  <c r="F99" i="33" s="1"/>
  <c r="G66" i="33"/>
  <c r="H66" i="33"/>
  <c r="H99" i="33" s="1"/>
  <c r="C31" i="33"/>
  <c r="J31" i="33" s="1"/>
  <c r="D31" i="33"/>
  <c r="E31" i="33"/>
  <c r="F31" i="33"/>
  <c r="G31" i="33"/>
  <c r="N31" i="33" s="1"/>
  <c r="R31" i="33" s="1"/>
  <c r="H31" i="33"/>
  <c r="J114" i="28"/>
  <c r="J103" i="28"/>
  <c r="C86" i="28"/>
  <c r="D86" i="28"/>
  <c r="E86" i="28"/>
  <c r="F86" i="28"/>
  <c r="G86" i="28"/>
  <c r="H86" i="28"/>
  <c r="C87" i="28"/>
  <c r="D87" i="28"/>
  <c r="E87" i="28"/>
  <c r="F87" i="28"/>
  <c r="G87" i="28"/>
  <c r="H87" i="28"/>
  <c r="C88" i="28"/>
  <c r="D88" i="28"/>
  <c r="E88" i="28"/>
  <c r="F88" i="28"/>
  <c r="G88" i="28"/>
  <c r="H88" i="28"/>
  <c r="C89" i="28"/>
  <c r="D89" i="28"/>
  <c r="E89" i="28"/>
  <c r="F89" i="28"/>
  <c r="G89" i="28"/>
  <c r="H89" i="28"/>
  <c r="C90" i="28"/>
  <c r="D90" i="28"/>
  <c r="E90" i="28"/>
  <c r="F90" i="28"/>
  <c r="G90" i="28"/>
  <c r="H90" i="28"/>
  <c r="H91" i="28"/>
  <c r="F92" i="28"/>
  <c r="G92" i="28"/>
  <c r="C95" i="28"/>
  <c r="D95" i="28"/>
  <c r="E95" i="28"/>
  <c r="F95" i="28"/>
  <c r="G95" i="28"/>
  <c r="H95" i="28"/>
  <c r="C96" i="28"/>
  <c r="D96" i="28"/>
  <c r="E96" i="28"/>
  <c r="F96" i="28"/>
  <c r="G96" i="28"/>
  <c r="H96" i="28"/>
  <c r="C97" i="28"/>
  <c r="D97" i="28"/>
  <c r="E97" i="28"/>
  <c r="F97" i="28"/>
  <c r="G97" i="28"/>
  <c r="H97" i="28"/>
  <c r="C98" i="28"/>
  <c r="D98" i="28"/>
  <c r="E98" i="28"/>
  <c r="F98" i="28"/>
  <c r="G98" i="28"/>
  <c r="H98" i="28"/>
  <c r="F99" i="28"/>
  <c r="G99" i="28"/>
  <c r="H99" i="28"/>
  <c r="C100" i="28"/>
  <c r="D100" i="28"/>
  <c r="E100" i="28"/>
  <c r="F100" i="28"/>
  <c r="G100" i="28"/>
  <c r="H100" i="28"/>
  <c r="C101" i="28"/>
  <c r="D101" i="28"/>
  <c r="E101" i="28"/>
  <c r="F101" i="28"/>
  <c r="G101" i="28"/>
  <c r="H101" i="28"/>
  <c r="H102" i="28"/>
  <c r="E103" i="28"/>
  <c r="F103" i="28"/>
  <c r="G103" i="28"/>
  <c r="H104" i="28"/>
  <c r="D105" i="28"/>
  <c r="E105" i="28"/>
  <c r="F105" i="28"/>
  <c r="C106" i="28"/>
  <c r="D106" i="28"/>
  <c r="E106" i="28"/>
  <c r="F106" i="28"/>
  <c r="G106" i="28"/>
  <c r="H106" i="28"/>
  <c r="C107" i="28"/>
  <c r="D107" i="28"/>
  <c r="E107" i="28"/>
  <c r="F107" i="28"/>
  <c r="G107" i="28"/>
  <c r="H107" i="28"/>
  <c r="C108" i="28"/>
  <c r="D108" i="28"/>
  <c r="E108" i="28"/>
  <c r="F108" i="28"/>
  <c r="G108" i="28"/>
  <c r="H108" i="28"/>
  <c r="C109" i="28"/>
  <c r="D109" i="28"/>
  <c r="E109" i="28"/>
  <c r="F109" i="28"/>
  <c r="G109" i="28"/>
  <c r="H109" i="28"/>
  <c r="C110" i="28"/>
  <c r="D110" i="28"/>
  <c r="E110" i="28"/>
  <c r="F110" i="28"/>
  <c r="G110" i="28"/>
  <c r="H110" i="28"/>
  <c r="C111" i="28"/>
  <c r="D111" i="28"/>
  <c r="E111" i="28"/>
  <c r="F111" i="28"/>
  <c r="G111" i="28"/>
  <c r="H111" i="28"/>
  <c r="C112" i="28"/>
  <c r="D112" i="28"/>
  <c r="E112" i="28"/>
  <c r="F112" i="28"/>
  <c r="G112" i="28"/>
  <c r="H112" i="28"/>
  <c r="H113" i="28"/>
  <c r="E114" i="28"/>
  <c r="F114" i="28"/>
  <c r="G114" i="28"/>
  <c r="H115" i="28"/>
  <c r="D116" i="28"/>
  <c r="E116" i="28"/>
  <c r="F116" i="28"/>
  <c r="C117" i="28"/>
  <c r="D117" i="28"/>
  <c r="E117" i="28"/>
  <c r="F117" i="28"/>
  <c r="G117" i="28"/>
  <c r="H117" i="28"/>
  <c r="D85" i="28"/>
  <c r="E85" i="28"/>
  <c r="F85" i="28"/>
  <c r="G85" i="28"/>
  <c r="H85" i="28"/>
  <c r="C85" i="28"/>
  <c r="R76" i="28"/>
  <c r="R77" i="28"/>
  <c r="J76" i="28"/>
  <c r="K76" i="28"/>
  <c r="L76" i="28"/>
  <c r="M76" i="28"/>
  <c r="N76" i="28"/>
  <c r="O76" i="28"/>
  <c r="J77" i="28"/>
  <c r="K77" i="28"/>
  <c r="L77" i="28"/>
  <c r="M77" i="28"/>
  <c r="N77" i="28"/>
  <c r="O77" i="28"/>
  <c r="C76" i="28"/>
  <c r="D76" i="28"/>
  <c r="E76" i="28"/>
  <c r="F76" i="28"/>
  <c r="G76" i="28"/>
  <c r="H76" i="28"/>
  <c r="R37" i="28"/>
  <c r="R38" i="28"/>
  <c r="C37" i="28"/>
  <c r="D37" i="28"/>
  <c r="E37" i="28"/>
  <c r="F37" i="28"/>
  <c r="G37" i="28"/>
  <c r="N37" i="28" s="1"/>
  <c r="H37" i="28"/>
  <c r="L54" i="28"/>
  <c r="L52" i="28"/>
  <c r="L37" i="28"/>
  <c r="M37" i="28"/>
  <c r="O37" i="28"/>
  <c r="L38" i="28"/>
  <c r="M38" i="28"/>
  <c r="N38" i="28"/>
  <c r="O38" i="28"/>
  <c r="L26" i="28"/>
  <c r="M26" i="28"/>
  <c r="N26" i="28"/>
  <c r="O26" i="28"/>
  <c r="R26" i="28" s="1"/>
  <c r="L27" i="28"/>
  <c r="M27" i="28"/>
  <c r="N27" i="28"/>
  <c r="O27" i="28"/>
  <c r="R27" i="28" s="1"/>
  <c r="M15" i="28"/>
  <c r="N15" i="28"/>
  <c r="O15" i="28"/>
  <c r="R15" i="28" s="1"/>
  <c r="M16" i="28"/>
  <c r="N16" i="28"/>
  <c r="O16" i="28"/>
  <c r="R16" i="28"/>
  <c r="L15" i="28"/>
  <c r="C74" i="33"/>
  <c r="D74" i="33"/>
  <c r="E74" i="33"/>
  <c r="F74" i="33"/>
  <c r="G74" i="33"/>
  <c r="H74" i="33"/>
  <c r="C75" i="33"/>
  <c r="D75" i="33"/>
  <c r="E75" i="33"/>
  <c r="F75" i="33"/>
  <c r="G75" i="33"/>
  <c r="H75" i="33"/>
  <c r="C76" i="33"/>
  <c r="D76" i="33"/>
  <c r="E76" i="33"/>
  <c r="F76" i="33"/>
  <c r="G76" i="33"/>
  <c r="H76" i="33"/>
  <c r="C77" i="33"/>
  <c r="D77" i="33"/>
  <c r="E77" i="33"/>
  <c r="F77" i="33"/>
  <c r="G77" i="33"/>
  <c r="H77" i="33"/>
  <c r="C78" i="33"/>
  <c r="D78" i="33"/>
  <c r="E78" i="33"/>
  <c r="F78" i="33"/>
  <c r="G78" i="33"/>
  <c r="H78" i="33"/>
  <c r="H79" i="33"/>
  <c r="F80" i="33"/>
  <c r="G80" i="33"/>
  <c r="C81" i="33"/>
  <c r="D81" i="33"/>
  <c r="E81" i="33"/>
  <c r="F81" i="33"/>
  <c r="G81" i="33"/>
  <c r="H81" i="33"/>
  <c r="C82" i="33"/>
  <c r="D82" i="33"/>
  <c r="E82" i="33"/>
  <c r="F82" i="33"/>
  <c r="G82" i="33"/>
  <c r="H82" i="33"/>
  <c r="C83" i="33"/>
  <c r="D83" i="33"/>
  <c r="E83" i="33"/>
  <c r="F83" i="33"/>
  <c r="G83" i="33"/>
  <c r="H83" i="33"/>
  <c r="C84" i="33"/>
  <c r="D84" i="33"/>
  <c r="E84" i="33"/>
  <c r="F84" i="33"/>
  <c r="G84" i="33"/>
  <c r="H84" i="33"/>
  <c r="F85" i="33"/>
  <c r="G85" i="33"/>
  <c r="H85" i="33"/>
  <c r="C86" i="33"/>
  <c r="D86" i="33"/>
  <c r="E86" i="33"/>
  <c r="F86" i="33"/>
  <c r="G86" i="33"/>
  <c r="H86" i="33"/>
  <c r="C87" i="33"/>
  <c r="D87" i="33"/>
  <c r="E87" i="33"/>
  <c r="F87" i="33"/>
  <c r="G87" i="33"/>
  <c r="H87" i="33"/>
  <c r="H88" i="33"/>
  <c r="E89" i="33"/>
  <c r="F89" i="33"/>
  <c r="G89" i="33"/>
  <c r="J89" i="33"/>
  <c r="C90" i="33"/>
  <c r="D90" i="33"/>
  <c r="E90" i="33"/>
  <c r="F90" i="33"/>
  <c r="G90" i="33"/>
  <c r="H90" i="33"/>
  <c r="C91" i="33"/>
  <c r="D91" i="33"/>
  <c r="E91" i="33"/>
  <c r="F91" i="33"/>
  <c r="G91" i="33"/>
  <c r="H91" i="33"/>
  <c r="C92" i="33"/>
  <c r="D92" i="33"/>
  <c r="E92" i="33"/>
  <c r="F92" i="33"/>
  <c r="G92" i="33"/>
  <c r="H92" i="33"/>
  <c r="C93" i="33"/>
  <c r="D93" i="33"/>
  <c r="E93" i="33"/>
  <c r="F93" i="33"/>
  <c r="G93" i="33"/>
  <c r="H93" i="33"/>
  <c r="C94" i="33"/>
  <c r="E94" i="33"/>
  <c r="F94" i="33"/>
  <c r="G94" i="33"/>
  <c r="H94" i="33"/>
  <c r="C95" i="33"/>
  <c r="D95" i="33"/>
  <c r="E95" i="33"/>
  <c r="G95" i="33"/>
  <c r="H95" i="33"/>
  <c r="C96" i="33"/>
  <c r="D96" i="33"/>
  <c r="E96" i="33"/>
  <c r="F96" i="33"/>
  <c r="G96" i="33"/>
  <c r="C99" i="33"/>
  <c r="E99" i="33"/>
  <c r="G99" i="33"/>
  <c r="D73" i="33"/>
  <c r="E73" i="33"/>
  <c r="F73" i="33"/>
  <c r="G73" i="33"/>
  <c r="H73" i="33"/>
  <c r="C73" i="33"/>
  <c r="J80" i="33"/>
  <c r="J64" i="33"/>
  <c r="K64" i="33"/>
  <c r="L64" i="33"/>
  <c r="M64" i="33"/>
  <c r="N64" i="33"/>
  <c r="O64" i="33"/>
  <c r="J65" i="33"/>
  <c r="L65" i="33"/>
  <c r="N65" i="33"/>
  <c r="O65" i="33"/>
  <c r="R65" i="33" s="1"/>
  <c r="Q65" i="33"/>
  <c r="J55" i="33"/>
  <c r="K55" i="33"/>
  <c r="L55" i="33"/>
  <c r="M55" i="33"/>
  <c r="N55" i="33"/>
  <c r="O55" i="33"/>
  <c r="R55" i="33" s="1"/>
  <c r="J56" i="33"/>
  <c r="K56" i="33"/>
  <c r="L56" i="33"/>
  <c r="M56" i="33"/>
  <c r="N56" i="33"/>
  <c r="O56" i="33"/>
  <c r="R56" i="33" s="1"/>
  <c r="Q56" i="33"/>
  <c r="J46" i="33"/>
  <c r="K46" i="33"/>
  <c r="L46" i="33"/>
  <c r="M46" i="33"/>
  <c r="N46" i="33"/>
  <c r="O46" i="33"/>
  <c r="R46" i="33" s="1"/>
  <c r="Q46" i="33"/>
  <c r="J47" i="33"/>
  <c r="K47" i="33"/>
  <c r="L47" i="33"/>
  <c r="M47" i="33"/>
  <c r="N47" i="33"/>
  <c r="O47" i="33"/>
  <c r="Q47" i="33"/>
  <c r="R47" i="33"/>
  <c r="K31" i="33"/>
  <c r="L31" i="33"/>
  <c r="M31" i="33"/>
  <c r="O31" i="33"/>
  <c r="J22" i="33"/>
  <c r="K22" i="33"/>
  <c r="L22" i="33"/>
  <c r="M22" i="33"/>
  <c r="N22" i="33"/>
  <c r="O22" i="33"/>
  <c r="R22" i="33" s="1"/>
  <c r="C68" i="30"/>
  <c r="D68" i="30"/>
  <c r="E68" i="30"/>
  <c r="F68" i="30"/>
  <c r="G68" i="30"/>
  <c r="H68" i="30"/>
  <c r="D69" i="30"/>
  <c r="E69" i="30"/>
  <c r="F69" i="30"/>
  <c r="G69" i="30"/>
  <c r="H69" i="30"/>
  <c r="C70" i="30"/>
  <c r="D70" i="30"/>
  <c r="E70" i="30"/>
  <c r="F70" i="30"/>
  <c r="G70" i="30"/>
  <c r="H70" i="30"/>
  <c r="C71" i="30"/>
  <c r="D71" i="30"/>
  <c r="E71" i="30"/>
  <c r="F71" i="30"/>
  <c r="G71" i="30"/>
  <c r="H71" i="30"/>
  <c r="C75" i="30"/>
  <c r="D75" i="30"/>
  <c r="E75" i="30"/>
  <c r="F75" i="30"/>
  <c r="G75" i="30"/>
  <c r="H75" i="30"/>
  <c r="C76" i="30"/>
  <c r="D76" i="30"/>
  <c r="E76" i="30"/>
  <c r="F76" i="30"/>
  <c r="G76" i="30"/>
  <c r="H76" i="30"/>
  <c r="C78" i="30"/>
  <c r="D78" i="30"/>
  <c r="E78" i="30"/>
  <c r="F78" i="30"/>
  <c r="G78" i="30"/>
  <c r="H78" i="30"/>
  <c r="J78" i="30" s="1"/>
  <c r="C79" i="30"/>
  <c r="D79" i="30"/>
  <c r="E79" i="30"/>
  <c r="F79" i="30"/>
  <c r="G79" i="30"/>
  <c r="H79" i="30"/>
  <c r="J79" i="30" s="1"/>
  <c r="H80" i="30"/>
  <c r="H81" i="30"/>
  <c r="D82" i="30"/>
  <c r="E82" i="30"/>
  <c r="F82" i="30"/>
  <c r="C83" i="30"/>
  <c r="D83" i="30"/>
  <c r="E83" i="30"/>
  <c r="F83" i="30"/>
  <c r="G83" i="30"/>
  <c r="H83" i="30"/>
  <c r="C84" i="30"/>
  <c r="D84" i="30"/>
  <c r="E84" i="30"/>
  <c r="F84" i="30"/>
  <c r="G84" i="30"/>
  <c r="H84" i="30"/>
  <c r="D85" i="30"/>
  <c r="E85" i="30"/>
  <c r="F85" i="30"/>
  <c r="G85" i="30"/>
  <c r="H85" i="30"/>
  <c r="C86" i="30"/>
  <c r="D86" i="30"/>
  <c r="E86" i="30"/>
  <c r="F86" i="30"/>
  <c r="G86" i="30"/>
  <c r="H86" i="30"/>
  <c r="C87" i="30"/>
  <c r="D87" i="30"/>
  <c r="E87" i="30"/>
  <c r="F87" i="30"/>
  <c r="G87" i="30"/>
  <c r="H87" i="30"/>
  <c r="H88" i="30"/>
  <c r="H89" i="30"/>
  <c r="D90" i="30"/>
  <c r="E90" i="30"/>
  <c r="F90" i="30"/>
  <c r="D67" i="30"/>
  <c r="E67" i="30"/>
  <c r="F67" i="30"/>
  <c r="G67" i="30"/>
  <c r="H67" i="30"/>
  <c r="C67" i="30"/>
  <c r="J71" i="30"/>
  <c r="J58" i="30"/>
  <c r="K58" i="30"/>
  <c r="L58" i="30"/>
  <c r="M58" i="30"/>
  <c r="N58" i="30"/>
  <c r="O58" i="30"/>
  <c r="R58" i="30" s="1"/>
  <c r="J59" i="30"/>
  <c r="K59" i="30"/>
  <c r="L59" i="30"/>
  <c r="M59" i="30"/>
  <c r="N59" i="30"/>
  <c r="O59" i="30"/>
  <c r="R59" i="30"/>
  <c r="C58" i="30"/>
  <c r="D58" i="30"/>
  <c r="E58" i="30"/>
  <c r="F58" i="30"/>
  <c r="G58" i="30"/>
  <c r="H58" i="30"/>
  <c r="C59" i="30"/>
  <c r="D59" i="30"/>
  <c r="E59" i="30"/>
  <c r="F59" i="30"/>
  <c r="G59" i="30"/>
  <c r="H59" i="30"/>
  <c r="J50" i="30"/>
  <c r="K50" i="30"/>
  <c r="L50" i="30"/>
  <c r="M50" i="30"/>
  <c r="N50" i="30"/>
  <c r="O50" i="30"/>
  <c r="R50" i="30" s="1"/>
  <c r="J51" i="30"/>
  <c r="K51" i="30"/>
  <c r="L51" i="30"/>
  <c r="M51" i="30"/>
  <c r="N51" i="30"/>
  <c r="O51" i="30"/>
  <c r="R51" i="30" s="1"/>
  <c r="M42" i="30"/>
  <c r="N42" i="30"/>
  <c r="R42" i="30" s="1"/>
  <c r="O42" i="30"/>
  <c r="M43" i="30"/>
  <c r="N43" i="30"/>
  <c r="O43" i="30"/>
  <c r="R43" i="30"/>
  <c r="L43" i="30"/>
  <c r="L42" i="30"/>
  <c r="J28" i="30"/>
  <c r="K28" i="30"/>
  <c r="L28" i="30"/>
  <c r="M28" i="30"/>
  <c r="N28" i="30"/>
  <c r="O28" i="30"/>
  <c r="R28" i="30" s="1"/>
  <c r="J29" i="30"/>
  <c r="K29" i="30"/>
  <c r="L29" i="30"/>
  <c r="M29" i="30"/>
  <c r="N29" i="30"/>
  <c r="R29" i="30" s="1"/>
  <c r="O29" i="30"/>
  <c r="J20" i="30"/>
  <c r="K20" i="30"/>
  <c r="L20" i="30"/>
  <c r="M20" i="30"/>
  <c r="N20" i="30"/>
  <c r="O20" i="30"/>
  <c r="R20" i="30"/>
  <c r="J21" i="30"/>
  <c r="K21" i="30"/>
  <c r="L21" i="30"/>
  <c r="M21" i="30"/>
  <c r="N21" i="30"/>
  <c r="O21" i="30"/>
  <c r="R21" i="30"/>
  <c r="J22" i="30"/>
  <c r="K22" i="30"/>
  <c r="L22" i="30"/>
  <c r="M22" i="30"/>
  <c r="N22" i="30"/>
  <c r="O22" i="30"/>
  <c r="R22" i="30"/>
  <c r="J11" i="30"/>
  <c r="K11" i="30"/>
  <c r="L11" i="30"/>
  <c r="M11" i="30"/>
  <c r="N11" i="30"/>
  <c r="R11" i="30" s="1"/>
  <c r="O11" i="30"/>
  <c r="Q11" i="30"/>
  <c r="J12" i="30"/>
  <c r="K12" i="30"/>
  <c r="L12" i="30"/>
  <c r="M12" i="30"/>
  <c r="N12" i="30"/>
  <c r="O12" i="30"/>
  <c r="R12" i="30"/>
  <c r="J13" i="30"/>
  <c r="K13" i="30"/>
  <c r="L13" i="30"/>
  <c r="M13" i="30"/>
  <c r="N13" i="30"/>
  <c r="R13" i="30" s="1"/>
  <c r="O13" i="30"/>
  <c r="F23" i="30"/>
  <c r="G23" i="30"/>
  <c r="H23" i="30"/>
  <c r="D24" i="30"/>
  <c r="E24" i="30"/>
  <c r="F24" i="30"/>
  <c r="G24" i="30"/>
  <c r="H24" i="30"/>
  <c r="D25" i="30"/>
  <c r="E25" i="30"/>
  <c r="F25" i="30"/>
  <c r="G25" i="30"/>
  <c r="H25" i="30"/>
  <c r="D26" i="30"/>
  <c r="E26" i="30"/>
  <c r="F26" i="30"/>
  <c r="G26" i="30"/>
  <c r="H26" i="30"/>
  <c r="D27" i="30"/>
  <c r="E27" i="30"/>
  <c r="F27" i="30"/>
  <c r="G27" i="30"/>
  <c r="H27" i="30"/>
  <c r="D28" i="30"/>
  <c r="E28" i="30"/>
  <c r="F28" i="30"/>
  <c r="G28" i="30"/>
  <c r="H28" i="30"/>
  <c r="D29" i="30"/>
  <c r="E29" i="30"/>
  <c r="F29" i="30"/>
  <c r="G29" i="30"/>
  <c r="H29" i="30"/>
  <c r="D30" i="30"/>
  <c r="E30" i="30"/>
  <c r="F30" i="30"/>
  <c r="G30" i="30"/>
  <c r="H30" i="30"/>
  <c r="C25" i="30"/>
  <c r="C26" i="30"/>
  <c r="C27" i="30"/>
  <c r="C28" i="30"/>
  <c r="C29" i="30"/>
  <c r="C30" i="30"/>
  <c r="L63" i="28"/>
  <c r="M63" i="28"/>
  <c r="N63" i="28"/>
  <c r="O63" i="28"/>
  <c r="L64" i="28"/>
  <c r="M64" i="28"/>
  <c r="N64" i="28"/>
  <c r="O64" i="28"/>
  <c r="R64" i="28" s="1"/>
  <c r="Q64" i="28"/>
  <c r="L66" i="28"/>
  <c r="M66" i="28"/>
  <c r="N66" i="28"/>
  <c r="O66" i="28"/>
  <c r="L67" i="28"/>
  <c r="M67" i="28"/>
  <c r="N67" i="28"/>
  <c r="O67" i="28"/>
  <c r="Q67" i="28"/>
  <c r="C74" i="28"/>
  <c r="D74" i="28"/>
  <c r="E74" i="28"/>
  <c r="F74" i="28"/>
  <c r="G74" i="28"/>
  <c r="H74" i="28"/>
  <c r="C75" i="28"/>
  <c r="D75" i="28"/>
  <c r="E75" i="28"/>
  <c r="F75" i="28"/>
  <c r="G75" i="28"/>
  <c r="H75" i="28"/>
  <c r="C77" i="28"/>
  <c r="D77" i="28"/>
  <c r="E77" i="28"/>
  <c r="F77" i="28"/>
  <c r="G77" i="28"/>
  <c r="H77" i="28"/>
  <c r="Q25" i="28"/>
  <c r="Q28" i="28"/>
  <c r="L24" i="28"/>
  <c r="M24" i="28"/>
  <c r="N24" i="28"/>
  <c r="O24" i="28"/>
  <c r="Q14" i="28"/>
  <c r="M13" i="28"/>
  <c r="N13" i="28"/>
  <c r="O13" i="28"/>
  <c r="L13" i="28"/>
  <c r="C35" i="28"/>
  <c r="D35" i="28"/>
  <c r="E35" i="28"/>
  <c r="F35" i="28"/>
  <c r="G35" i="28"/>
  <c r="H35" i="28"/>
  <c r="H138" i="26"/>
  <c r="F45" i="24"/>
  <c r="G45" i="24"/>
  <c r="H45" i="24"/>
  <c r="F31" i="21"/>
  <c r="G31" i="21"/>
  <c r="H31" i="21"/>
  <c r="R64" i="33" l="1"/>
  <c r="R63" i="28"/>
  <c r="R67" i="28"/>
  <c r="R13" i="28"/>
  <c r="R66" i="28"/>
  <c r="R24" i="28"/>
  <c r="J95" i="28"/>
  <c r="Q75" i="28"/>
  <c r="F7" i="22"/>
  <c r="G7" i="22"/>
  <c r="H7" i="22"/>
  <c r="P7" i="36"/>
  <c r="P8" i="36"/>
  <c r="B9" i="36"/>
  <c r="I7" i="36" s="1"/>
  <c r="C9" i="36"/>
  <c r="J7" i="36" s="1"/>
  <c r="D9" i="36"/>
  <c r="K7" i="36" s="1"/>
  <c r="E9" i="36"/>
  <c r="L8" i="36" s="1"/>
  <c r="F9" i="36"/>
  <c r="M8" i="36" s="1"/>
  <c r="G9" i="36"/>
  <c r="N7" i="36" s="1"/>
  <c r="P12" i="36"/>
  <c r="A14" i="36"/>
  <c r="F14" i="36"/>
  <c r="M14" i="36"/>
  <c r="F15" i="36"/>
  <c r="G15" i="36"/>
  <c r="M15" i="36"/>
  <c r="N15" i="36"/>
  <c r="J16" i="36"/>
  <c r="J18" i="36" s="1"/>
  <c r="P16" i="36"/>
  <c r="J17" i="36"/>
  <c r="P17" i="36"/>
  <c r="B18" i="36"/>
  <c r="I17" i="36" s="1"/>
  <c r="D18" i="36"/>
  <c r="K16" i="36" s="1"/>
  <c r="E18" i="36"/>
  <c r="L17" i="36" s="1"/>
  <c r="F18" i="36"/>
  <c r="M16" i="36" s="1"/>
  <c r="G18" i="36"/>
  <c r="I21" i="36"/>
  <c r="A23" i="36"/>
  <c r="F23" i="36"/>
  <c r="B25" i="36"/>
  <c r="C25" i="36"/>
  <c r="D25" i="36"/>
  <c r="E25" i="36"/>
  <c r="F25" i="36"/>
  <c r="G25" i="36"/>
  <c r="B26" i="36"/>
  <c r="C26" i="36"/>
  <c r="D26" i="36"/>
  <c r="E26" i="36"/>
  <c r="F26" i="36"/>
  <c r="G26" i="36"/>
  <c r="I26" i="36" s="1"/>
  <c r="C27" i="36"/>
  <c r="D27" i="36"/>
  <c r="I25" i="36" l="1"/>
  <c r="K8" i="36"/>
  <c r="K9" i="36" s="1"/>
  <c r="I16" i="36"/>
  <c r="I18" i="36" s="1"/>
  <c r="L7" i="36"/>
  <c r="L9" i="36" s="1"/>
  <c r="B27" i="36"/>
  <c r="L16" i="36"/>
  <c r="L18" i="36" s="1"/>
  <c r="P18" i="36"/>
  <c r="M7" i="36"/>
  <c r="M9" i="36" s="1"/>
  <c r="F27" i="36"/>
  <c r="P9" i="36"/>
  <c r="E27" i="36"/>
  <c r="J9" i="36"/>
  <c r="N17" i="36"/>
  <c r="M17" i="36"/>
  <c r="M18" i="36" s="1"/>
  <c r="N16" i="36"/>
  <c r="J8" i="36"/>
  <c r="I8" i="36"/>
  <c r="I9" i="36" s="1"/>
  <c r="G27" i="36"/>
  <c r="K17" i="36"/>
  <c r="K18" i="36" s="1"/>
  <c r="N8" i="36"/>
  <c r="Q8" i="36" s="1"/>
  <c r="I27" i="36" l="1"/>
  <c r="Q7" i="36"/>
  <c r="N9" i="36"/>
  <c r="Q9" i="36" s="1"/>
  <c r="N18" i="36"/>
  <c r="Q18" i="36" s="1"/>
  <c r="Q16" i="36"/>
  <c r="Q17" i="36"/>
  <c r="G18" i="20"/>
  <c r="F18" i="20"/>
  <c r="G9" i="20"/>
  <c r="F9" i="20"/>
  <c r="E18" i="19"/>
  <c r="F18" i="19"/>
  <c r="G18" i="19"/>
  <c r="E9" i="19"/>
  <c r="F9" i="19"/>
  <c r="G9" i="19"/>
  <c r="F53" i="30"/>
  <c r="F29" i="28"/>
  <c r="M35" i="28" s="1"/>
  <c r="F30" i="28"/>
  <c r="M47" i="30"/>
  <c r="M48" i="30"/>
  <c r="M49" i="30"/>
  <c r="M52" i="30"/>
  <c r="M46" i="30"/>
  <c r="M39" i="30"/>
  <c r="M40" i="30"/>
  <c r="M41" i="30"/>
  <c r="M44" i="30"/>
  <c r="M38" i="30"/>
  <c r="M51" i="33"/>
  <c r="M52" i="33"/>
  <c r="M53" i="33"/>
  <c r="M54" i="33"/>
  <c r="M57" i="33"/>
  <c r="M50" i="33"/>
  <c r="M42" i="33"/>
  <c r="M43" i="33"/>
  <c r="M44" i="33"/>
  <c r="M45" i="33"/>
  <c r="M48" i="33"/>
  <c r="M41" i="33"/>
  <c r="M18" i="33"/>
  <c r="M19" i="33"/>
  <c r="M20" i="33"/>
  <c r="M21" i="33"/>
  <c r="M23" i="33"/>
  <c r="M24" i="33"/>
  <c r="M17" i="33"/>
  <c r="M9" i="33"/>
  <c r="M10" i="33"/>
  <c r="M11" i="33"/>
  <c r="M12" i="33"/>
  <c r="M14" i="33"/>
  <c r="M15" i="33"/>
  <c r="M8" i="33"/>
  <c r="M17" i="30"/>
  <c r="M18" i="30"/>
  <c r="M19" i="30"/>
  <c r="M16" i="30"/>
  <c r="M9" i="30"/>
  <c r="M10" i="30"/>
  <c r="M14" i="30"/>
  <c r="M8" i="30"/>
  <c r="M59" i="28"/>
  <c r="M60" i="28"/>
  <c r="M61" i="28"/>
  <c r="M62" i="28"/>
  <c r="M58" i="28"/>
  <c r="M48" i="28"/>
  <c r="M49" i="28"/>
  <c r="M50" i="28"/>
  <c r="M51" i="28"/>
  <c r="M53" i="28"/>
  <c r="M55" i="28"/>
  <c r="M56" i="28"/>
  <c r="M47" i="28"/>
  <c r="Q53" i="28"/>
  <c r="M20" i="28"/>
  <c r="M21" i="28"/>
  <c r="M22" i="28"/>
  <c r="M23" i="28"/>
  <c r="M25" i="28"/>
  <c r="M28" i="28"/>
  <c r="M19" i="28"/>
  <c r="M9" i="28"/>
  <c r="M10" i="28"/>
  <c r="M11" i="28"/>
  <c r="M12" i="28"/>
  <c r="M14" i="28"/>
  <c r="M17" i="28"/>
  <c r="M8" i="28"/>
  <c r="Q67" i="26"/>
  <c r="Q20" i="26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M55" i="25"/>
  <c r="M56" i="25"/>
  <c r="M58" i="25"/>
  <c r="M59" i="25"/>
  <c r="M61" i="25"/>
  <c r="M62" i="25"/>
  <c r="M64" i="25"/>
  <c r="M66" i="25"/>
  <c r="M67" i="25"/>
  <c r="M69" i="25"/>
  <c r="M70" i="25"/>
  <c r="M72" i="25"/>
  <c r="M73" i="25"/>
  <c r="M75" i="25"/>
  <c r="M76" i="25"/>
  <c r="M78" i="25"/>
  <c r="M79" i="25"/>
  <c r="M81" i="25"/>
  <c r="M82" i="25"/>
  <c r="M84" i="25"/>
  <c r="M85" i="25"/>
  <c r="M90" i="25"/>
  <c r="M91" i="25"/>
  <c r="M8" i="25"/>
  <c r="M9" i="25"/>
  <c r="M11" i="25"/>
  <c r="M12" i="25"/>
  <c r="M14" i="25"/>
  <c r="M15" i="25"/>
  <c r="M17" i="25"/>
  <c r="M19" i="25"/>
  <c r="M20" i="25"/>
  <c r="M22" i="25"/>
  <c r="M23" i="25"/>
  <c r="M25" i="25"/>
  <c r="M26" i="25"/>
  <c r="M28" i="25"/>
  <c r="M29" i="25"/>
  <c r="M31" i="25"/>
  <c r="M32" i="25"/>
  <c r="M34" i="25"/>
  <c r="M35" i="25"/>
  <c r="M37" i="25"/>
  <c r="M38" i="25"/>
  <c r="M40" i="25"/>
  <c r="M41" i="25"/>
  <c r="M43" i="25"/>
  <c r="M44" i="25"/>
  <c r="G58" i="33" l="1"/>
  <c r="H58" i="33"/>
  <c r="F26" i="33"/>
  <c r="F27" i="33"/>
  <c r="F28" i="33"/>
  <c r="F29" i="33"/>
  <c r="F30" i="33"/>
  <c r="F32" i="33"/>
  <c r="F33" i="33"/>
  <c r="F25" i="33"/>
  <c r="F68" i="28"/>
  <c r="F69" i="28"/>
  <c r="F70" i="28"/>
  <c r="F71" i="28"/>
  <c r="F72" i="28"/>
  <c r="F73" i="28"/>
  <c r="F78" i="28"/>
  <c r="F31" i="28"/>
  <c r="M31" i="28" s="1"/>
  <c r="F32" i="28"/>
  <c r="F33" i="28"/>
  <c r="F34" i="28"/>
  <c r="F36" i="28"/>
  <c r="F38" i="28"/>
  <c r="F39" i="28"/>
  <c r="M56" i="12"/>
  <c r="M57" i="12"/>
  <c r="M59" i="12"/>
  <c r="M60" i="12"/>
  <c r="M62" i="12"/>
  <c r="M63" i="12"/>
  <c r="M65" i="12"/>
  <c r="M66" i="12"/>
  <c r="M68" i="12"/>
  <c r="M69" i="12"/>
  <c r="M71" i="12"/>
  <c r="M72" i="12"/>
  <c r="M73" i="12"/>
  <c r="M74" i="12"/>
  <c r="M75" i="12"/>
  <c r="M77" i="12"/>
  <c r="M78" i="12"/>
  <c r="M80" i="12"/>
  <c r="M81" i="12"/>
  <c r="M83" i="12"/>
  <c r="M84" i="12"/>
  <c r="M86" i="12"/>
  <c r="M87" i="12"/>
  <c r="M89" i="12"/>
  <c r="M90" i="12"/>
  <c r="M92" i="12"/>
  <c r="M93" i="12"/>
  <c r="M8" i="12"/>
  <c r="M9" i="12"/>
  <c r="M11" i="12"/>
  <c r="M12" i="12"/>
  <c r="M14" i="12"/>
  <c r="M15" i="12"/>
  <c r="M17" i="12"/>
  <c r="M18" i="12"/>
  <c r="M20" i="12"/>
  <c r="M21" i="12"/>
  <c r="M23" i="12"/>
  <c r="M24" i="12"/>
  <c r="M26" i="12"/>
  <c r="M27" i="12"/>
  <c r="M29" i="12"/>
  <c r="M30" i="12"/>
  <c r="M32" i="12"/>
  <c r="M33" i="12"/>
  <c r="M35" i="12"/>
  <c r="M36" i="12"/>
  <c r="M38" i="12"/>
  <c r="M39" i="12"/>
  <c r="M41" i="12"/>
  <c r="M42" i="12"/>
  <c r="M44" i="12"/>
  <c r="M45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E94" i="12"/>
  <c r="M58" i="12"/>
  <c r="F95" i="12"/>
  <c r="M95" i="12" s="1"/>
  <c r="F96" i="12"/>
  <c r="M96" i="12" s="1"/>
  <c r="F47" i="12"/>
  <c r="F48" i="12"/>
  <c r="F46" i="12"/>
  <c r="M25" i="12" s="1"/>
  <c r="G114" i="26"/>
  <c r="M55" i="26"/>
  <c r="M56" i="26"/>
  <c r="M58" i="26"/>
  <c r="M59" i="26"/>
  <c r="M61" i="26"/>
  <c r="M62" i="26"/>
  <c r="M64" i="26"/>
  <c r="M66" i="26"/>
  <c r="M67" i="26"/>
  <c r="M69" i="26"/>
  <c r="M70" i="26"/>
  <c r="M72" i="26"/>
  <c r="M73" i="26"/>
  <c r="M75" i="26"/>
  <c r="M76" i="26"/>
  <c r="M78" i="26"/>
  <c r="M79" i="26"/>
  <c r="M81" i="26"/>
  <c r="M82" i="26"/>
  <c r="M84" i="26"/>
  <c r="M85" i="26"/>
  <c r="M87" i="26"/>
  <c r="M88" i="26"/>
  <c r="M90" i="26"/>
  <c r="M91" i="26"/>
  <c r="M8" i="26"/>
  <c r="M9" i="26"/>
  <c r="M11" i="26"/>
  <c r="M12" i="26"/>
  <c r="M14" i="26"/>
  <c r="M15" i="26"/>
  <c r="M17" i="26"/>
  <c r="M19" i="26"/>
  <c r="M20" i="26"/>
  <c r="M22" i="26"/>
  <c r="M23" i="26"/>
  <c r="M25" i="26"/>
  <c r="M26" i="26"/>
  <c r="M28" i="26"/>
  <c r="M29" i="26"/>
  <c r="M31" i="26"/>
  <c r="M32" i="26"/>
  <c r="M34" i="26"/>
  <c r="M35" i="26"/>
  <c r="M37" i="26"/>
  <c r="M38" i="26"/>
  <c r="M40" i="26"/>
  <c r="M41" i="26"/>
  <c r="M43" i="26"/>
  <c r="M44" i="26"/>
  <c r="F92" i="26"/>
  <c r="M63" i="26" s="1"/>
  <c r="F93" i="26"/>
  <c r="F94" i="26"/>
  <c r="F45" i="26"/>
  <c r="M7" i="26" s="1"/>
  <c r="F46" i="26"/>
  <c r="F47" i="26"/>
  <c r="F92" i="25"/>
  <c r="F93" i="25"/>
  <c r="F94" i="25"/>
  <c r="F45" i="25"/>
  <c r="F46" i="25"/>
  <c r="F47" i="25"/>
  <c r="M55" i="24"/>
  <c r="M56" i="24"/>
  <c r="M58" i="24"/>
  <c r="M59" i="24"/>
  <c r="M61" i="24"/>
  <c r="M62" i="24"/>
  <c r="M64" i="24"/>
  <c r="M66" i="24"/>
  <c r="M67" i="24"/>
  <c r="M69" i="24"/>
  <c r="M70" i="24"/>
  <c r="M72" i="24"/>
  <c r="M73" i="24"/>
  <c r="M75" i="24"/>
  <c r="M76" i="24"/>
  <c r="M78" i="24"/>
  <c r="M79" i="24"/>
  <c r="M81" i="24"/>
  <c r="M82" i="24"/>
  <c r="M84" i="24"/>
  <c r="M85" i="24"/>
  <c r="M87" i="24"/>
  <c r="M88" i="24"/>
  <c r="M90" i="24"/>
  <c r="M91" i="24"/>
  <c r="M8" i="24"/>
  <c r="M9" i="24"/>
  <c r="M11" i="24"/>
  <c r="M12" i="24"/>
  <c r="M14" i="24"/>
  <c r="M15" i="24"/>
  <c r="M17" i="24"/>
  <c r="M19" i="24"/>
  <c r="M20" i="24"/>
  <c r="M22" i="24"/>
  <c r="M23" i="24"/>
  <c r="M25" i="24"/>
  <c r="M26" i="24"/>
  <c r="M28" i="24"/>
  <c r="M29" i="24"/>
  <c r="M31" i="24"/>
  <c r="M32" i="24"/>
  <c r="M34" i="24"/>
  <c r="M35" i="24"/>
  <c r="M37" i="24"/>
  <c r="M38" i="24"/>
  <c r="M40" i="24"/>
  <c r="M41" i="24"/>
  <c r="M43" i="24"/>
  <c r="M44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92" i="24"/>
  <c r="M60" i="24" s="1"/>
  <c r="F93" i="24"/>
  <c r="F94" i="24"/>
  <c r="M13" i="24"/>
  <c r="F46" i="24"/>
  <c r="F47" i="24"/>
  <c r="F45" i="22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F45" i="21"/>
  <c r="M47" i="21" s="1"/>
  <c r="F21" i="21"/>
  <c r="M36" i="21"/>
  <c r="F7" i="21"/>
  <c r="M12" i="21" s="1"/>
  <c r="M75" i="28" l="1"/>
  <c r="M74" i="28"/>
  <c r="M36" i="28"/>
  <c r="M78" i="28"/>
  <c r="M27" i="33"/>
  <c r="F141" i="24"/>
  <c r="M47" i="26"/>
  <c r="M28" i="33"/>
  <c r="M71" i="28"/>
  <c r="F143" i="12"/>
  <c r="M11" i="21"/>
  <c r="M74" i="24"/>
  <c r="M69" i="28"/>
  <c r="M94" i="26"/>
  <c r="M73" i="28"/>
  <c r="M72" i="28"/>
  <c r="M47" i="24"/>
  <c r="M36" i="24"/>
  <c r="M27" i="26"/>
  <c r="M34" i="28"/>
  <c r="M30" i="28"/>
  <c r="M46" i="24"/>
  <c r="M24" i="24"/>
  <c r="M86" i="24"/>
  <c r="M16" i="26"/>
  <c r="M33" i="28"/>
  <c r="M24" i="26"/>
  <c r="M93" i="24"/>
  <c r="M16" i="24"/>
  <c r="M32" i="28"/>
  <c r="M54" i="24"/>
  <c r="M46" i="26"/>
  <c r="M30" i="26"/>
  <c r="M48" i="12"/>
  <c r="F142" i="12"/>
  <c r="M40" i="12"/>
  <c r="M16" i="12"/>
  <c r="M43" i="21"/>
  <c r="M35" i="21"/>
  <c r="M19" i="21"/>
  <c r="M26" i="33"/>
  <c r="M16" i="33"/>
  <c r="M7" i="33"/>
  <c r="M33" i="33"/>
  <c r="M32" i="33"/>
  <c r="M30" i="33"/>
  <c r="M29" i="33"/>
  <c r="M70" i="28"/>
  <c r="M57" i="28"/>
  <c r="M46" i="28"/>
  <c r="M18" i="28"/>
  <c r="M7" i="28"/>
  <c r="M39" i="28"/>
  <c r="M88" i="12"/>
  <c r="M64" i="12"/>
  <c r="M79" i="12"/>
  <c r="M55" i="12"/>
  <c r="M70" i="12"/>
  <c r="M85" i="12"/>
  <c r="M61" i="12"/>
  <c r="F144" i="12"/>
  <c r="M76" i="12"/>
  <c r="M91" i="12"/>
  <c r="M67" i="12"/>
  <c r="M82" i="12"/>
  <c r="M47" i="12"/>
  <c r="M31" i="12"/>
  <c r="M7" i="12"/>
  <c r="M22" i="12"/>
  <c r="M37" i="12"/>
  <c r="M13" i="12"/>
  <c r="M28" i="12"/>
  <c r="M43" i="12"/>
  <c r="M19" i="12"/>
  <c r="M34" i="12"/>
  <c r="M10" i="12"/>
  <c r="M86" i="26"/>
  <c r="M54" i="26"/>
  <c r="M77" i="26"/>
  <c r="M68" i="26"/>
  <c r="M60" i="26"/>
  <c r="M93" i="26"/>
  <c r="M83" i="26"/>
  <c r="M74" i="26"/>
  <c r="M89" i="26"/>
  <c r="M65" i="26"/>
  <c r="M57" i="26"/>
  <c r="M80" i="26"/>
  <c r="M71" i="26"/>
  <c r="M21" i="26"/>
  <c r="M13" i="26"/>
  <c r="M36" i="26"/>
  <c r="M42" i="26"/>
  <c r="M18" i="26"/>
  <c r="M10" i="26"/>
  <c r="M33" i="26"/>
  <c r="M39" i="26"/>
  <c r="M83" i="25"/>
  <c r="M60" i="25"/>
  <c r="M68" i="25"/>
  <c r="M77" i="25"/>
  <c r="M54" i="25"/>
  <c r="M86" i="25"/>
  <c r="M63" i="25"/>
  <c r="M71" i="25"/>
  <c r="M80" i="25"/>
  <c r="M57" i="25"/>
  <c r="M65" i="25"/>
  <c r="M89" i="25"/>
  <c r="M74" i="25"/>
  <c r="M93" i="25"/>
  <c r="M87" i="25"/>
  <c r="M94" i="25"/>
  <c r="M88" i="25"/>
  <c r="M47" i="25"/>
  <c r="F141" i="25"/>
  <c r="M46" i="25"/>
  <c r="F140" i="25"/>
  <c r="M13" i="25"/>
  <c r="M21" i="25"/>
  <c r="M36" i="25"/>
  <c r="M30" i="25"/>
  <c r="M7" i="25"/>
  <c r="M39" i="25"/>
  <c r="F139" i="25"/>
  <c r="M16" i="25"/>
  <c r="M24" i="25"/>
  <c r="M33" i="25"/>
  <c r="M10" i="25"/>
  <c r="M18" i="25"/>
  <c r="M42" i="25"/>
  <c r="M27" i="25"/>
  <c r="M83" i="24"/>
  <c r="M71" i="24"/>
  <c r="M63" i="24"/>
  <c r="M94" i="24"/>
  <c r="M89" i="24"/>
  <c r="M77" i="24"/>
  <c r="M65" i="24"/>
  <c r="M57" i="24"/>
  <c r="M80" i="24"/>
  <c r="M68" i="24"/>
  <c r="F140" i="24"/>
  <c r="M39" i="24"/>
  <c r="M27" i="24"/>
  <c r="M7" i="24"/>
  <c r="F139" i="24"/>
  <c r="M42" i="24"/>
  <c r="M30" i="24"/>
  <c r="M18" i="24"/>
  <c r="M10" i="24"/>
  <c r="M33" i="24"/>
  <c r="M21" i="24"/>
  <c r="M47" i="22"/>
  <c r="M46" i="22"/>
  <c r="M46" i="21"/>
  <c r="F69" i="21"/>
  <c r="M42" i="21"/>
  <c r="M34" i="21"/>
  <c r="M41" i="21"/>
  <c r="M33" i="21"/>
  <c r="M40" i="21"/>
  <c r="M39" i="21"/>
  <c r="F48" i="21"/>
  <c r="M31" i="21" s="1"/>
  <c r="M38" i="21"/>
  <c r="M32" i="21"/>
  <c r="M37" i="21"/>
  <c r="M44" i="21"/>
  <c r="M22" i="21"/>
  <c r="M23" i="21"/>
  <c r="M18" i="21"/>
  <c r="M10" i="21"/>
  <c r="F55" i="21"/>
  <c r="M17" i="21"/>
  <c r="M9" i="21"/>
  <c r="M16" i="21"/>
  <c r="F24" i="21"/>
  <c r="M21" i="21" s="1"/>
  <c r="M15" i="21"/>
  <c r="M14" i="21"/>
  <c r="M8" i="21"/>
  <c r="M13" i="21"/>
  <c r="M20" i="21"/>
  <c r="F58" i="33"/>
  <c r="F59" i="33"/>
  <c r="M45" i="30"/>
  <c r="F54" i="30"/>
  <c r="F55" i="30"/>
  <c r="F56" i="30"/>
  <c r="F57" i="30"/>
  <c r="F60" i="30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G53" i="23"/>
  <c r="F31" i="23"/>
  <c r="F45" i="23"/>
  <c r="F7" i="23"/>
  <c r="F21" i="23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21" i="22"/>
  <c r="F31" i="22"/>
  <c r="E25" i="20"/>
  <c r="E26" i="20"/>
  <c r="E25" i="19"/>
  <c r="E26" i="19"/>
  <c r="E18" i="20"/>
  <c r="L16" i="20" s="1"/>
  <c r="E9" i="20"/>
  <c r="L7" i="20" s="1"/>
  <c r="L16" i="19"/>
  <c r="E27" i="19"/>
  <c r="M25" i="33" l="1"/>
  <c r="M29" i="28"/>
  <c r="M45" i="24"/>
  <c r="M54" i="30"/>
  <c r="M92" i="24"/>
  <c r="M45" i="26"/>
  <c r="L8" i="19"/>
  <c r="M63" i="33"/>
  <c r="M61" i="33"/>
  <c r="M60" i="33"/>
  <c r="M62" i="33"/>
  <c r="M59" i="33"/>
  <c r="M40" i="33"/>
  <c r="M49" i="33"/>
  <c r="M66" i="33"/>
  <c r="M57" i="30"/>
  <c r="M56" i="30"/>
  <c r="M55" i="30"/>
  <c r="M60" i="30"/>
  <c r="M68" i="28"/>
  <c r="M94" i="12"/>
  <c r="M46" i="12"/>
  <c r="M92" i="26"/>
  <c r="M92" i="25"/>
  <c r="M45" i="25"/>
  <c r="M47" i="23"/>
  <c r="M46" i="23"/>
  <c r="M33" i="23"/>
  <c r="M41" i="23"/>
  <c r="M34" i="23"/>
  <c r="M42" i="23"/>
  <c r="M35" i="23"/>
  <c r="M43" i="23"/>
  <c r="M36" i="23"/>
  <c r="M44" i="23"/>
  <c r="M37" i="23"/>
  <c r="M32" i="23"/>
  <c r="M38" i="23"/>
  <c r="M40" i="23"/>
  <c r="M39" i="23"/>
  <c r="M22" i="23"/>
  <c r="M23" i="23"/>
  <c r="M16" i="23"/>
  <c r="F24" i="23"/>
  <c r="M21" i="23" s="1"/>
  <c r="M9" i="23"/>
  <c r="M17" i="23"/>
  <c r="M10" i="23"/>
  <c r="M18" i="23"/>
  <c r="M11" i="23"/>
  <c r="M19" i="23"/>
  <c r="M12" i="23"/>
  <c r="M20" i="23"/>
  <c r="M13" i="23"/>
  <c r="M8" i="23"/>
  <c r="M15" i="23"/>
  <c r="M14" i="23"/>
  <c r="F55" i="23"/>
  <c r="F48" i="22"/>
  <c r="M45" i="22" s="1"/>
  <c r="M33" i="22"/>
  <c r="M41" i="22"/>
  <c r="M43" i="22"/>
  <c r="M37" i="22"/>
  <c r="M34" i="22"/>
  <c r="M42" i="22"/>
  <c r="M35" i="22"/>
  <c r="M44" i="22"/>
  <c r="M32" i="22"/>
  <c r="M38" i="22"/>
  <c r="M36" i="22"/>
  <c r="M39" i="22"/>
  <c r="M40" i="22"/>
  <c r="F69" i="22"/>
  <c r="M23" i="22"/>
  <c r="M22" i="22"/>
  <c r="M12" i="22"/>
  <c r="M20" i="22"/>
  <c r="M13" i="22"/>
  <c r="M8" i="22"/>
  <c r="M14" i="22"/>
  <c r="M11" i="22"/>
  <c r="M15" i="22"/>
  <c r="F24" i="22"/>
  <c r="M21" i="22" s="1"/>
  <c r="M16" i="22"/>
  <c r="M9" i="22"/>
  <c r="M17" i="22"/>
  <c r="M10" i="22"/>
  <c r="M18" i="22"/>
  <c r="M19" i="22"/>
  <c r="M45" i="21"/>
  <c r="M48" i="21" s="1"/>
  <c r="F72" i="21"/>
  <c r="M7" i="21"/>
  <c r="E27" i="20"/>
  <c r="L17" i="20"/>
  <c r="L18" i="20" s="1"/>
  <c r="L8" i="20"/>
  <c r="L9" i="20" s="1"/>
  <c r="L17" i="19"/>
  <c r="L18" i="19" s="1"/>
  <c r="L7" i="19"/>
  <c r="M7" i="30"/>
  <c r="M15" i="30"/>
  <c r="M30" i="30"/>
  <c r="M27" i="30"/>
  <c r="M26" i="30"/>
  <c r="M37" i="30"/>
  <c r="M25" i="30"/>
  <c r="M24" i="30"/>
  <c r="F69" i="23"/>
  <c r="F55" i="22"/>
  <c r="F48" i="23"/>
  <c r="M23" i="30" l="1"/>
  <c r="L9" i="19"/>
  <c r="M58" i="33"/>
  <c r="F72" i="23"/>
  <c r="M45" i="23"/>
  <c r="M31" i="23"/>
  <c r="M7" i="23"/>
  <c r="M24" i="23" s="1"/>
  <c r="M31" i="22"/>
  <c r="M48" i="22" s="1"/>
  <c r="M7" i="22"/>
  <c r="M24" i="22" s="1"/>
  <c r="F72" i="22"/>
  <c r="M53" i="30"/>
  <c r="H29" i="28"/>
  <c r="O35" i="28" s="1"/>
  <c r="G29" i="28"/>
  <c r="N35" i="28" s="1"/>
  <c r="E68" i="28"/>
  <c r="E69" i="28"/>
  <c r="E70" i="28"/>
  <c r="E71" i="28"/>
  <c r="E72" i="28"/>
  <c r="E73" i="28"/>
  <c r="E78" i="28"/>
  <c r="H21" i="21"/>
  <c r="G21" i="21"/>
  <c r="L75" i="28" l="1"/>
  <c r="L74" i="28"/>
  <c r="R35" i="28"/>
  <c r="M48" i="23"/>
  <c r="G71" i="33"/>
  <c r="N38" i="33"/>
  <c r="G38" i="33"/>
  <c r="N5" i="33"/>
  <c r="G65" i="30"/>
  <c r="N35" i="30"/>
  <c r="G35" i="30"/>
  <c r="G83" i="28"/>
  <c r="N44" i="28"/>
  <c r="G44" i="28"/>
  <c r="N5" i="28"/>
  <c r="G101" i="12"/>
  <c r="N53" i="12"/>
  <c r="G53" i="12"/>
  <c r="N5" i="12"/>
  <c r="G99" i="26"/>
  <c r="N52" i="26"/>
  <c r="G52" i="26"/>
  <c r="N5" i="26"/>
  <c r="G99" i="25"/>
  <c r="N52" i="25"/>
  <c r="G52" i="25"/>
  <c r="N5" i="25"/>
  <c r="G99" i="24"/>
  <c r="N52" i="24"/>
  <c r="N5" i="24"/>
  <c r="N29" i="23"/>
  <c r="G29" i="23"/>
  <c r="N5" i="23"/>
  <c r="F23" i="20"/>
  <c r="M14" i="20"/>
  <c r="F14" i="20"/>
  <c r="M5" i="20"/>
  <c r="F23" i="19"/>
  <c r="M14" i="19"/>
  <c r="F14" i="19"/>
  <c r="H25" i="33" l="1"/>
  <c r="O16" i="33" s="1"/>
  <c r="G25" i="33"/>
  <c r="N7" i="33" s="1"/>
  <c r="H59" i="33"/>
  <c r="G59" i="33"/>
  <c r="E59" i="33"/>
  <c r="D59" i="33"/>
  <c r="C59" i="33"/>
  <c r="E58" i="33"/>
  <c r="Q57" i="33"/>
  <c r="O57" i="33"/>
  <c r="N57" i="33"/>
  <c r="L57" i="33"/>
  <c r="Q54" i="33"/>
  <c r="O54" i="33"/>
  <c r="N54" i="33"/>
  <c r="L54" i="33"/>
  <c r="Q53" i="33"/>
  <c r="O53" i="33"/>
  <c r="N53" i="33"/>
  <c r="L53" i="33"/>
  <c r="Q52" i="33"/>
  <c r="O52" i="33"/>
  <c r="N52" i="33"/>
  <c r="L52" i="33"/>
  <c r="Q51" i="33"/>
  <c r="O51" i="33"/>
  <c r="N51" i="33"/>
  <c r="L51" i="33"/>
  <c r="Q50" i="33"/>
  <c r="O50" i="33"/>
  <c r="N50" i="33"/>
  <c r="L50" i="33"/>
  <c r="Q49" i="33"/>
  <c r="Q48" i="33"/>
  <c r="O48" i="33"/>
  <c r="N48" i="33"/>
  <c r="L48" i="33"/>
  <c r="Q45" i="33"/>
  <c r="O45" i="33"/>
  <c r="N45" i="33"/>
  <c r="L45" i="33"/>
  <c r="Q44" i="33"/>
  <c r="O44" i="33"/>
  <c r="N44" i="33"/>
  <c r="L44" i="33"/>
  <c r="Q43" i="33"/>
  <c r="O43" i="33"/>
  <c r="N43" i="33"/>
  <c r="L43" i="33"/>
  <c r="Q42" i="33"/>
  <c r="O42" i="33"/>
  <c r="N42" i="33"/>
  <c r="L42" i="33"/>
  <c r="Q41" i="33"/>
  <c r="O41" i="33"/>
  <c r="N41" i="33"/>
  <c r="L41" i="33"/>
  <c r="Q40" i="33"/>
  <c r="H33" i="33"/>
  <c r="O33" i="33" s="1"/>
  <c r="G33" i="33"/>
  <c r="E33" i="33"/>
  <c r="D33" i="33"/>
  <c r="C33" i="33"/>
  <c r="H32" i="33"/>
  <c r="G32" i="33"/>
  <c r="E32" i="33"/>
  <c r="D32" i="33"/>
  <c r="C32" i="33"/>
  <c r="H30" i="33"/>
  <c r="G30" i="33"/>
  <c r="N30" i="33" s="1"/>
  <c r="E30" i="33"/>
  <c r="D30" i="33"/>
  <c r="C30" i="33"/>
  <c r="H29" i="33"/>
  <c r="G29" i="33"/>
  <c r="E29" i="33"/>
  <c r="D29" i="33"/>
  <c r="C29" i="33"/>
  <c r="H28" i="33"/>
  <c r="G28" i="33"/>
  <c r="E28" i="33"/>
  <c r="D28" i="33"/>
  <c r="C28" i="33"/>
  <c r="H27" i="33"/>
  <c r="G27" i="33"/>
  <c r="E27" i="33"/>
  <c r="D27" i="33"/>
  <c r="C27" i="33"/>
  <c r="H26" i="33"/>
  <c r="G26" i="33"/>
  <c r="N26" i="33" s="1"/>
  <c r="E26" i="33"/>
  <c r="D26" i="33"/>
  <c r="C26" i="33"/>
  <c r="E25" i="33"/>
  <c r="Q24" i="33"/>
  <c r="O24" i="33"/>
  <c r="N24" i="33"/>
  <c r="L24" i="33"/>
  <c r="Q23" i="33"/>
  <c r="O23" i="33"/>
  <c r="N23" i="33"/>
  <c r="L23" i="33"/>
  <c r="Q21" i="33"/>
  <c r="O21" i="33"/>
  <c r="N21" i="33"/>
  <c r="L21" i="33"/>
  <c r="Q20" i="33"/>
  <c r="O20" i="33"/>
  <c r="N20" i="33"/>
  <c r="L20" i="33"/>
  <c r="Q19" i="33"/>
  <c r="O19" i="33"/>
  <c r="N19" i="33"/>
  <c r="L19" i="33"/>
  <c r="Q18" i="33"/>
  <c r="O18" i="33"/>
  <c r="N18" i="33"/>
  <c r="L18" i="33"/>
  <c r="Q17" i="33"/>
  <c r="O17" i="33"/>
  <c r="N17" i="33"/>
  <c r="L17" i="33"/>
  <c r="Q16" i="33"/>
  <c r="J24" i="33"/>
  <c r="Q15" i="33"/>
  <c r="O15" i="33"/>
  <c r="N15" i="33"/>
  <c r="L15" i="33"/>
  <c r="O14" i="33"/>
  <c r="N14" i="33"/>
  <c r="L14" i="33"/>
  <c r="Q12" i="33"/>
  <c r="O12" i="33"/>
  <c r="N12" i="33"/>
  <c r="L12" i="33"/>
  <c r="Q11" i="33"/>
  <c r="O11" i="33"/>
  <c r="N11" i="33"/>
  <c r="L11" i="33"/>
  <c r="Q10" i="33"/>
  <c r="O10" i="33"/>
  <c r="N10" i="33"/>
  <c r="L10" i="33"/>
  <c r="Q9" i="33"/>
  <c r="O9" i="33"/>
  <c r="N9" i="33"/>
  <c r="L9" i="33"/>
  <c r="Q8" i="33"/>
  <c r="O8" i="33"/>
  <c r="N8" i="33"/>
  <c r="L8" i="33"/>
  <c r="Q7" i="33"/>
  <c r="Q38" i="30"/>
  <c r="Q39" i="30"/>
  <c r="Q40" i="30"/>
  <c r="Q41" i="30"/>
  <c r="Q45" i="30"/>
  <c r="Q46" i="30"/>
  <c r="Q48" i="30"/>
  <c r="Q49" i="30"/>
  <c r="Q37" i="30"/>
  <c r="N47" i="30"/>
  <c r="O47" i="30"/>
  <c r="N48" i="30"/>
  <c r="O48" i="30"/>
  <c r="N49" i="30"/>
  <c r="O49" i="30"/>
  <c r="N52" i="30"/>
  <c r="O52" i="30"/>
  <c r="O46" i="30"/>
  <c r="N46" i="30"/>
  <c r="N39" i="30"/>
  <c r="O39" i="30"/>
  <c r="N40" i="30"/>
  <c r="O40" i="30"/>
  <c r="N41" i="30"/>
  <c r="O41" i="30"/>
  <c r="N44" i="30"/>
  <c r="O44" i="30"/>
  <c r="O38" i="30"/>
  <c r="N38" i="30"/>
  <c r="G54" i="30"/>
  <c r="H54" i="30"/>
  <c r="G55" i="30"/>
  <c r="H55" i="30"/>
  <c r="G56" i="30"/>
  <c r="H56" i="30"/>
  <c r="G57" i="30"/>
  <c r="H57" i="30"/>
  <c r="G60" i="30"/>
  <c r="H60" i="30"/>
  <c r="H53" i="30"/>
  <c r="G53" i="30"/>
  <c r="N37" i="30" s="1"/>
  <c r="E53" i="30"/>
  <c r="Q8" i="30"/>
  <c r="Q9" i="30"/>
  <c r="Q10" i="30"/>
  <c r="Q15" i="30"/>
  <c r="Q16" i="30"/>
  <c r="Q18" i="30"/>
  <c r="Q19" i="30"/>
  <c r="Q7" i="30"/>
  <c r="N17" i="30"/>
  <c r="O17" i="30"/>
  <c r="N18" i="30"/>
  <c r="O18" i="30"/>
  <c r="N19" i="30"/>
  <c r="O19" i="30"/>
  <c r="O16" i="30"/>
  <c r="N16" i="30"/>
  <c r="N9" i="30"/>
  <c r="O9" i="30"/>
  <c r="N10" i="30"/>
  <c r="O10" i="30"/>
  <c r="N14" i="30"/>
  <c r="O14" i="30"/>
  <c r="O8" i="30"/>
  <c r="N8" i="30"/>
  <c r="N59" i="28"/>
  <c r="O59" i="28"/>
  <c r="N60" i="28"/>
  <c r="O60" i="28"/>
  <c r="N61" i="28"/>
  <c r="O61" i="28"/>
  <c r="N62" i="28"/>
  <c r="O62" i="28"/>
  <c r="O58" i="28"/>
  <c r="N58" i="28"/>
  <c r="N48" i="28"/>
  <c r="O48" i="28"/>
  <c r="N49" i="28"/>
  <c r="O49" i="28"/>
  <c r="N50" i="28"/>
  <c r="O50" i="28"/>
  <c r="N51" i="28"/>
  <c r="O51" i="28"/>
  <c r="N53" i="28"/>
  <c r="O53" i="28"/>
  <c r="N55" i="28"/>
  <c r="O55" i="28"/>
  <c r="N56" i="28"/>
  <c r="O56" i="28"/>
  <c r="O47" i="28"/>
  <c r="N47" i="28"/>
  <c r="Q47" i="28"/>
  <c r="Q48" i="28"/>
  <c r="Q49" i="28"/>
  <c r="Q50" i="28"/>
  <c r="Q51" i="28"/>
  <c r="Q56" i="28"/>
  <c r="Q57" i="28"/>
  <c r="Q58" i="28"/>
  <c r="Q59" i="28"/>
  <c r="Q60" i="28"/>
  <c r="Q61" i="28"/>
  <c r="Q62" i="28"/>
  <c r="Q46" i="28"/>
  <c r="G69" i="28"/>
  <c r="H69" i="28"/>
  <c r="G70" i="28"/>
  <c r="H70" i="28"/>
  <c r="G71" i="28"/>
  <c r="H71" i="28"/>
  <c r="G72" i="28"/>
  <c r="H72" i="28"/>
  <c r="G73" i="28"/>
  <c r="H73" i="28"/>
  <c r="G78" i="28"/>
  <c r="H78" i="28"/>
  <c r="H68" i="28"/>
  <c r="G68" i="28"/>
  <c r="Q8" i="28"/>
  <c r="Q9" i="28"/>
  <c r="Q10" i="28"/>
  <c r="Q11" i="28"/>
  <c r="Q12" i="28"/>
  <c r="Q17" i="28"/>
  <c r="Q18" i="28"/>
  <c r="Q19" i="28"/>
  <c r="Q20" i="28"/>
  <c r="Q21" i="28"/>
  <c r="Q22" i="28"/>
  <c r="Q23" i="28"/>
  <c r="Q29" i="28"/>
  <c r="Q7" i="28"/>
  <c r="N20" i="28"/>
  <c r="O20" i="28"/>
  <c r="N21" i="28"/>
  <c r="O21" i="28"/>
  <c r="N22" i="28"/>
  <c r="O22" i="28"/>
  <c r="N23" i="28"/>
  <c r="O23" i="28"/>
  <c r="N25" i="28"/>
  <c r="O25" i="28"/>
  <c r="N28" i="28"/>
  <c r="O28" i="28"/>
  <c r="O19" i="28"/>
  <c r="N19" i="28"/>
  <c r="N9" i="28"/>
  <c r="O9" i="28"/>
  <c r="N10" i="28"/>
  <c r="O10" i="28"/>
  <c r="N11" i="28"/>
  <c r="O11" i="28"/>
  <c r="N12" i="28"/>
  <c r="O12" i="28"/>
  <c r="N14" i="28"/>
  <c r="O14" i="28"/>
  <c r="N17" i="28"/>
  <c r="O17" i="28"/>
  <c r="O8" i="28"/>
  <c r="N8" i="28"/>
  <c r="O18" i="28"/>
  <c r="O7" i="28"/>
  <c r="N18" i="28"/>
  <c r="N7" i="28"/>
  <c r="G30" i="28"/>
  <c r="N30" i="28" s="1"/>
  <c r="H30" i="28"/>
  <c r="G31" i="28"/>
  <c r="N31" i="28" s="1"/>
  <c r="H31" i="28"/>
  <c r="G32" i="28"/>
  <c r="H32" i="28"/>
  <c r="G33" i="28"/>
  <c r="N33" i="28" s="1"/>
  <c r="H33" i="28"/>
  <c r="O33" i="28" s="1"/>
  <c r="G34" i="28"/>
  <c r="N34" i="28" s="1"/>
  <c r="H34" i="28"/>
  <c r="O34" i="28" s="1"/>
  <c r="G36" i="28"/>
  <c r="H36" i="28"/>
  <c r="G38" i="28"/>
  <c r="H38" i="28"/>
  <c r="G39" i="28"/>
  <c r="H39" i="28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C104" i="12"/>
  <c r="D104" i="12"/>
  <c r="E104" i="12"/>
  <c r="G104" i="12"/>
  <c r="H104" i="12"/>
  <c r="C105" i="12"/>
  <c r="D105" i="12"/>
  <c r="E105" i="12"/>
  <c r="G105" i="12"/>
  <c r="H105" i="12"/>
  <c r="C106" i="12"/>
  <c r="D106" i="12"/>
  <c r="E106" i="12"/>
  <c r="G106" i="12"/>
  <c r="H106" i="12"/>
  <c r="C107" i="12"/>
  <c r="D107" i="12"/>
  <c r="E107" i="12"/>
  <c r="G107" i="12"/>
  <c r="H107" i="12"/>
  <c r="C108" i="12"/>
  <c r="D108" i="12"/>
  <c r="E108" i="12"/>
  <c r="G108" i="12"/>
  <c r="H108" i="12"/>
  <c r="C109" i="12"/>
  <c r="D109" i="12"/>
  <c r="E109" i="12"/>
  <c r="G109" i="12"/>
  <c r="H109" i="12"/>
  <c r="C110" i="12"/>
  <c r="D110" i="12"/>
  <c r="E110" i="12"/>
  <c r="G110" i="12"/>
  <c r="H110" i="12"/>
  <c r="C111" i="12"/>
  <c r="D111" i="12"/>
  <c r="E111" i="12"/>
  <c r="G111" i="12"/>
  <c r="H111" i="12"/>
  <c r="C112" i="12"/>
  <c r="D112" i="12"/>
  <c r="E112" i="12"/>
  <c r="G112" i="12"/>
  <c r="H112" i="12"/>
  <c r="C113" i="12"/>
  <c r="D113" i="12"/>
  <c r="E113" i="12"/>
  <c r="G113" i="12"/>
  <c r="H113" i="12"/>
  <c r="C114" i="12"/>
  <c r="D114" i="12"/>
  <c r="E114" i="12"/>
  <c r="G114" i="12"/>
  <c r="H114" i="12"/>
  <c r="C115" i="12"/>
  <c r="D115" i="12"/>
  <c r="E115" i="12"/>
  <c r="G115" i="12"/>
  <c r="H115" i="12"/>
  <c r="C116" i="12"/>
  <c r="D116" i="12"/>
  <c r="E116" i="12"/>
  <c r="G116" i="12"/>
  <c r="H116" i="12"/>
  <c r="C117" i="12"/>
  <c r="D117" i="12"/>
  <c r="E117" i="12"/>
  <c r="G117" i="12"/>
  <c r="H117" i="12"/>
  <c r="C118" i="12"/>
  <c r="D118" i="12"/>
  <c r="E118" i="12"/>
  <c r="G118" i="12"/>
  <c r="H118" i="12"/>
  <c r="C119" i="12"/>
  <c r="D119" i="12"/>
  <c r="E119" i="12"/>
  <c r="G119" i="12"/>
  <c r="H119" i="12"/>
  <c r="C120" i="12"/>
  <c r="D120" i="12"/>
  <c r="E120" i="12"/>
  <c r="G120" i="12"/>
  <c r="H120" i="12"/>
  <c r="C121" i="12"/>
  <c r="D121" i="12"/>
  <c r="E121" i="12"/>
  <c r="G121" i="12"/>
  <c r="H121" i="12"/>
  <c r="C122" i="12"/>
  <c r="D122" i="12"/>
  <c r="E122" i="12"/>
  <c r="G122" i="12"/>
  <c r="H122" i="12"/>
  <c r="C123" i="12"/>
  <c r="D123" i="12"/>
  <c r="E123" i="12"/>
  <c r="G123" i="12"/>
  <c r="H123" i="12"/>
  <c r="C124" i="12"/>
  <c r="D124" i="12"/>
  <c r="E124" i="12"/>
  <c r="G124" i="12"/>
  <c r="H124" i="12"/>
  <c r="C125" i="12"/>
  <c r="D125" i="12"/>
  <c r="E125" i="12"/>
  <c r="G125" i="12"/>
  <c r="H125" i="12"/>
  <c r="C126" i="12"/>
  <c r="D126" i="12"/>
  <c r="E126" i="12"/>
  <c r="G126" i="12"/>
  <c r="H126" i="12"/>
  <c r="C127" i="12"/>
  <c r="D127" i="12"/>
  <c r="E127" i="12"/>
  <c r="G127" i="12"/>
  <c r="H127" i="12"/>
  <c r="C128" i="12"/>
  <c r="D128" i="12"/>
  <c r="E128" i="12"/>
  <c r="G128" i="12"/>
  <c r="H128" i="12"/>
  <c r="C129" i="12"/>
  <c r="D129" i="12"/>
  <c r="E129" i="12"/>
  <c r="G129" i="12"/>
  <c r="H129" i="12"/>
  <c r="C130" i="12"/>
  <c r="D130" i="12"/>
  <c r="E130" i="12"/>
  <c r="G130" i="12"/>
  <c r="H130" i="12"/>
  <c r="C131" i="12"/>
  <c r="D131" i="12"/>
  <c r="E131" i="12"/>
  <c r="G131" i="12"/>
  <c r="H131" i="12"/>
  <c r="C132" i="12"/>
  <c r="D132" i="12"/>
  <c r="E132" i="12"/>
  <c r="G132" i="12"/>
  <c r="H132" i="12"/>
  <c r="C133" i="12"/>
  <c r="D133" i="12"/>
  <c r="E133" i="12"/>
  <c r="G133" i="12"/>
  <c r="H133" i="12"/>
  <c r="C134" i="12"/>
  <c r="D134" i="12"/>
  <c r="E134" i="12"/>
  <c r="G134" i="12"/>
  <c r="H134" i="12"/>
  <c r="C135" i="12"/>
  <c r="D135" i="12"/>
  <c r="E135" i="12"/>
  <c r="G135" i="12"/>
  <c r="H135" i="12"/>
  <c r="C136" i="12"/>
  <c r="D136" i="12"/>
  <c r="E136" i="12"/>
  <c r="G136" i="12"/>
  <c r="H136" i="12"/>
  <c r="C137" i="12"/>
  <c r="D137" i="12"/>
  <c r="E137" i="12"/>
  <c r="G137" i="12"/>
  <c r="H137" i="12"/>
  <c r="C138" i="12"/>
  <c r="D138" i="12"/>
  <c r="E138" i="12"/>
  <c r="G138" i="12"/>
  <c r="H138" i="12"/>
  <c r="C139" i="12"/>
  <c r="D139" i="12"/>
  <c r="E139" i="12"/>
  <c r="G139" i="12"/>
  <c r="H139" i="12"/>
  <c r="C140" i="12"/>
  <c r="D140" i="12"/>
  <c r="E140" i="12"/>
  <c r="G140" i="12"/>
  <c r="H140" i="12"/>
  <c r="C141" i="12"/>
  <c r="D141" i="12"/>
  <c r="E141" i="12"/>
  <c r="G141" i="12"/>
  <c r="H141" i="12"/>
  <c r="D103" i="12"/>
  <c r="E103" i="12"/>
  <c r="G103" i="12"/>
  <c r="H103" i="12"/>
  <c r="O93" i="12"/>
  <c r="N93" i="12"/>
  <c r="O92" i="12"/>
  <c r="N92" i="12"/>
  <c r="O90" i="12"/>
  <c r="N90" i="12"/>
  <c r="O89" i="12"/>
  <c r="N89" i="12"/>
  <c r="O87" i="12"/>
  <c r="N87" i="12"/>
  <c r="O86" i="12"/>
  <c r="N86" i="12"/>
  <c r="O84" i="12"/>
  <c r="N84" i="12"/>
  <c r="O83" i="12"/>
  <c r="N83" i="12"/>
  <c r="O81" i="12"/>
  <c r="N81" i="12"/>
  <c r="O80" i="12"/>
  <c r="N80" i="12"/>
  <c r="O78" i="12"/>
  <c r="N78" i="12"/>
  <c r="O77" i="12"/>
  <c r="N77" i="12"/>
  <c r="O75" i="12"/>
  <c r="N75" i="12"/>
  <c r="O74" i="12"/>
  <c r="N74" i="12"/>
  <c r="O72" i="12"/>
  <c r="N72" i="12"/>
  <c r="O71" i="12"/>
  <c r="N71" i="12"/>
  <c r="O69" i="12"/>
  <c r="N69" i="12"/>
  <c r="O68" i="12"/>
  <c r="N68" i="12"/>
  <c r="O66" i="12"/>
  <c r="N66" i="12"/>
  <c r="O65" i="12"/>
  <c r="N65" i="12"/>
  <c r="O63" i="12"/>
  <c r="N63" i="12"/>
  <c r="O62" i="12"/>
  <c r="N62" i="12"/>
  <c r="O60" i="12"/>
  <c r="N60" i="12"/>
  <c r="O59" i="12"/>
  <c r="N59" i="12"/>
  <c r="O57" i="12"/>
  <c r="N57" i="12"/>
  <c r="O56" i="12"/>
  <c r="N56" i="12"/>
  <c r="G94" i="12"/>
  <c r="N91" i="12" s="1"/>
  <c r="H94" i="12"/>
  <c r="O82" i="12" s="1"/>
  <c r="G95" i="12"/>
  <c r="H95" i="12"/>
  <c r="G96" i="12"/>
  <c r="H96" i="12"/>
  <c r="D47" i="12"/>
  <c r="E47" i="12"/>
  <c r="G47" i="12"/>
  <c r="H47" i="12"/>
  <c r="D48" i="12"/>
  <c r="E48" i="12"/>
  <c r="G48" i="12"/>
  <c r="H48" i="12"/>
  <c r="C48" i="12"/>
  <c r="C47" i="12"/>
  <c r="D46" i="12"/>
  <c r="D142" i="12" s="1"/>
  <c r="E46" i="12"/>
  <c r="E142" i="12" s="1"/>
  <c r="G46" i="12"/>
  <c r="H46" i="12"/>
  <c r="Q55" i="12"/>
  <c r="G92" i="26"/>
  <c r="H92" i="26"/>
  <c r="G93" i="26"/>
  <c r="H93" i="26"/>
  <c r="G94" i="26"/>
  <c r="H94" i="26"/>
  <c r="G45" i="26"/>
  <c r="H45" i="26"/>
  <c r="G46" i="26"/>
  <c r="H46" i="26"/>
  <c r="G47" i="26"/>
  <c r="H47" i="26"/>
  <c r="G92" i="25"/>
  <c r="H92" i="25"/>
  <c r="G93" i="25"/>
  <c r="H93" i="25"/>
  <c r="G94" i="25"/>
  <c r="H94" i="25"/>
  <c r="G45" i="25"/>
  <c r="H45" i="25"/>
  <c r="G46" i="25"/>
  <c r="H46" i="25"/>
  <c r="G47" i="25"/>
  <c r="H47" i="25"/>
  <c r="G92" i="24"/>
  <c r="H92" i="24"/>
  <c r="G93" i="24"/>
  <c r="H93" i="24"/>
  <c r="G94" i="24"/>
  <c r="H94" i="24"/>
  <c r="O36" i="28" l="1"/>
  <c r="Q36" i="28"/>
  <c r="N36" i="28"/>
  <c r="R28" i="28"/>
  <c r="O74" i="28"/>
  <c r="O75" i="28"/>
  <c r="R14" i="28"/>
  <c r="R25" i="28"/>
  <c r="N75" i="28"/>
  <c r="N74" i="28"/>
  <c r="N28" i="33"/>
  <c r="N16" i="33"/>
  <c r="N25" i="33" s="1"/>
  <c r="O7" i="33"/>
  <c r="O25" i="33" s="1"/>
  <c r="Q23" i="30"/>
  <c r="K47" i="12"/>
  <c r="N32" i="33"/>
  <c r="R39" i="30"/>
  <c r="R34" i="28"/>
  <c r="Q30" i="28"/>
  <c r="R17" i="28"/>
  <c r="R11" i="28"/>
  <c r="R22" i="28"/>
  <c r="O39" i="28"/>
  <c r="J68" i="30"/>
  <c r="L47" i="12"/>
  <c r="Q48" i="12"/>
  <c r="L49" i="33"/>
  <c r="L7" i="33"/>
  <c r="R9" i="30"/>
  <c r="R18" i="30"/>
  <c r="O55" i="30"/>
  <c r="R41" i="30"/>
  <c r="O73" i="28"/>
  <c r="R53" i="28"/>
  <c r="R56" i="28"/>
  <c r="J87" i="28"/>
  <c r="R49" i="28"/>
  <c r="G142" i="12"/>
  <c r="R77" i="12"/>
  <c r="O25" i="30"/>
  <c r="R33" i="28"/>
  <c r="N29" i="28"/>
  <c r="R10" i="28"/>
  <c r="R21" i="28"/>
  <c r="R48" i="30"/>
  <c r="O54" i="30"/>
  <c r="R40" i="30"/>
  <c r="N30" i="30"/>
  <c r="R10" i="30"/>
  <c r="R51" i="28"/>
  <c r="O69" i="28"/>
  <c r="J88" i="28"/>
  <c r="Q57" i="30"/>
  <c r="N56" i="30"/>
  <c r="R46" i="30"/>
  <c r="N57" i="30"/>
  <c r="O57" i="30"/>
  <c r="R19" i="30"/>
  <c r="Q25" i="30"/>
  <c r="R17" i="30"/>
  <c r="J75" i="30"/>
  <c r="J69" i="30"/>
  <c r="Q72" i="28"/>
  <c r="J106" i="28"/>
  <c r="O71" i="28"/>
  <c r="O46" i="28"/>
  <c r="R48" i="28"/>
  <c r="R50" i="28"/>
  <c r="O70" i="28"/>
  <c r="J101" i="28"/>
  <c r="Q31" i="28"/>
  <c r="R8" i="28"/>
  <c r="R12" i="28"/>
  <c r="R19" i="28"/>
  <c r="R23" i="28"/>
  <c r="J86" i="28"/>
  <c r="Q96" i="12"/>
  <c r="R83" i="12"/>
  <c r="H142" i="12"/>
  <c r="R56" i="12"/>
  <c r="R68" i="12"/>
  <c r="R89" i="12"/>
  <c r="O95" i="12"/>
  <c r="O64" i="12"/>
  <c r="O76" i="12"/>
  <c r="J138" i="12"/>
  <c r="J134" i="12"/>
  <c r="J130" i="12"/>
  <c r="J126" i="12"/>
  <c r="J122" i="12"/>
  <c r="J118" i="12"/>
  <c r="J114" i="12"/>
  <c r="J110" i="12"/>
  <c r="J106" i="12"/>
  <c r="R90" i="12"/>
  <c r="R86" i="12"/>
  <c r="R81" i="12"/>
  <c r="R93" i="12"/>
  <c r="R63" i="12"/>
  <c r="R69" i="12"/>
  <c r="J133" i="12"/>
  <c r="J109" i="12"/>
  <c r="R65" i="12"/>
  <c r="R71" i="12"/>
  <c r="J125" i="12"/>
  <c r="J117" i="12"/>
  <c r="O47" i="12"/>
  <c r="G143" i="12"/>
  <c r="N47" i="12"/>
  <c r="J139" i="12"/>
  <c r="J135" i="12"/>
  <c r="J131" i="12"/>
  <c r="J123" i="12"/>
  <c r="J119" i="12"/>
  <c r="J111" i="12"/>
  <c r="N54" i="30"/>
  <c r="R49" i="30"/>
  <c r="J70" i="30"/>
  <c r="N45" i="30"/>
  <c r="N53" i="30" s="1"/>
  <c r="Q56" i="30"/>
  <c r="R38" i="30"/>
  <c r="R44" i="30"/>
  <c r="R47" i="30"/>
  <c r="N55" i="30"/>
  <c r="R52" i="30"/>
  <c r="Q24" i="30"/>
  <c r="R14" i="30"/>
  <c r="R16" i="30"/>
  <c r="N24" i="30"/>
  <c r="O27" i="30"/>
  <c r="O7" i="30"/>
  <c r="O24" i="30"/>
  <c r="N27" i="30"/>
  <c r="N15" i="30"/>
  <c r="J67" i="30"/>
  <c r="Q26" i="30"/>
  <c r="O15" i="30"/>
  <c r="N25" i="30"/>
  <c r="N26" i="30"/>
  <c r="R8" i="30"/>
  <c r="J76" i="30"/>
  <c r="N73" i="28"/>
  <c r="N69" i="28"/>
  <c r="N57" i="28"/>
  <c r="Q78" i="28"/>
  <c r="O57" i="28"/>
  <c r="R59" i="28"/>
  <c r="Q71" i="28"/>
  <c r="R47" i="28"/>
  <c r="R62" i="28"/>
  <c r="J99" i="28"/>
  <c r="R61" i="28"/>
  <c r="N70" i="28"/>
  <c r="R55" i="28"/>
  <c r="J98" i="28"/>
  <c r="J90" i="28"/>
  <c r="J85" i="28"/>
  <c r="J97" i="28"/>
  <c r="J89" i="28"/>
  <c r="J100" i="28"/>
  <c r="Q39" i="28"/>
  <c r="R18" i="28"/>
  <c r="Q32" i="28"/>
  <c r="O29" i="28"/>
  <c r="R9" i="28"/>
  <c r="R20" i="28"/>
  <c r="J96" i="28"/>
  <c r="R57" i="12"/>
  <c r="R62" i="12"/>
  <c r="R66" i="12"/>
  <c r="R72" i="12"/>
  <c r="R87" i="12"/>
  <c r="R92" i="12"/>
  <c r="N58" i="12"/>
  <c r="N73" i="12"/>
  <c r="N88" i="12"/>
  <c r="O88" i="12"/>
  <c r="R59" i="12"/>
  <c r="N64" i="12"/>
  <c r="R74" i="12"/>
  <c r="R78" i="12"/>
  <c r="R84" i="12"/>
  <c r="J103" i="12"/>
  <c r="Q94" i="12"/>
  <c r="N85" i="12"/>
  <c r="R60" i="12"/>
  <c r="R75" i="12"/>
  <c r="R80" i="12"/>
  <c r="N61" i="12"/>
  <c r="N76" i="12"/>
  <c r="J140" i="12"/>
  <c r="J136" i="12"/>
  <c r="J132" i="12"/>
  <c r="J128" i="12"/>
  <c r="J124" i="12"/>
  <c r="J120" i="12"/>
  <c r="J116" i="12"/>
  <c r="J112" i="12"/>
  <c r="J108" i="12"/>
  <c r="J104" i="12"/>
  <c r="Q47" i="12"/>
  <c r="J115" i="12"/>
  <c r="J107" i="12"/>
  <c r="Q46" i="12"/>
  <c r="J127" i="12"/>
  <c r="G144" i="12"/>
  <c r="J141" i="12"/>
  <c r="J137" i="12"/>
  <c r="J129" i="12"/>
  <c r="J121" i="12"/>
  <c r="J113" i="12"/>
  <c r="J105" i="12"/>
  <c r="O55" i="12"/>
  <c r="O67" i="12"/>
  <c r="O79" i="12"/>
  <c r="O91" i="12"/>
  <c r="R91" i="12" s="1"/>
  <c r="O96" i="12"/>
  <c r="Q95" i="12"/>
  <c r="O30" i="28"/>
  <c r="R30" i="28" s="1"/>
  <c r="R7" i="28"/>
  <c r="Q34" i="28"/>
  <c r="Q68" i="28"/>
  <c r="N46" i="28"/>
  <c r="O78" i="28"/>
  <c r="O72" i="28"/>
  <c r="N7" i="30"/>
  <c r="O26" i="30"/>
  <c r="O60" i="30"/>
  <c r="Q33" i="28"/>
  <c r="Q73" i="28"/>
  <c r="N78" i="28"/>
  <c r="N72" i="28"/>
  <c r="Q27" i="30"/>
  <c r="N60" i="30"/>
  <c r="Q55" i="30"/>
  <c r="O32" i="28"/>
  <c r="R60" i="28"/>
  <c r="N71" i="28"/>
  <c r="Q54" i="30"/>
  <c r="O61" i="12"/>
  <c r="O73" i="12"/>
  <c r="O85" i="12"/>
  <c r="H143" i="12"/>
  <c r="N32" i="28"/>
  <c r="Q70" i="28"/>
  <c r="O30" i="30"/>
  <c r="O56" i="30"/>
  <c r="Q25" i="33"/>
  <c r="N70" i="12"/>
  <c r="N82" i="12"/>
  <c r="R82" i="12" s="1"/>
  <c r="N95" i="12"/>
  <c r="O31" i="28"/>
  <c r="R31" i="28" s="1"/>
  <c r="Q53" i="30"/>
  <c r="N39" i="28"/>
  <c r="O58" i="12"/>
  <c r="O70" i="12"/>
  <c r="H144" i="12"/>
  <c r="Q69" i="28"/>
  <c r="O45" i="30"/>
  <c r="N55" i="12"/>
  <c r="N67" i="12"/>
  <c r="N79" i="12"/>
  <c r="N96" i="12"/>
  <c r="O37" i="30"/>
  <c r="N40" i="33"/>
  <c r="N49" i="33"/>
  <c r="R9" i="33"/>
  <c r="R11" i="33"/>
  <c r="R14" i="33"/>
  <c r="R15" i="33"/>
  <c r="L16" i="33"/>
  <c r="R17" i="33"/>
  <c r="R19" i="33"/>
  <c r="R21" i="33"/>
  <c r="L26" i="33"/>
  <c r="L28" i="33"/>
  <c r="L30" i="33"/>
  <c r="R42" i="33"/>
  <c r="R44" i="33"/>
  <c r="R51" i="33"/>
  <c r="R53" i="33"/>
  <c r="R57" i="33"/>
  <c r="J73" i="33"/>
  <c r="J75" i="33"/>
  <c r="J77" i="33"/>
  <c r="J81" i="33"/>
  <c r="J83" i="33"/>
  <c r="J85" i="33"/>
  <c r="J87" i="33"/>
  <c r="J90" i="33"/>
  <c r="L60" i="33"/>
  <c r="N60" i="33"/>
  <c r="L62" i="33"/>
  <c r="N62" i="33"/>
  <c r="C25" i="33"/>
  <c r="J7" i="33" s="1"/>
  <c r="R8" i="33"/>
  <c r="R10" i="33"/>
  <c r="R12" i="33"/>
  <c r="R18" i="33"/>
  <c r="R20" i="33"/>
  <c r="R23" i="33"/>
  <c r="R24" i="33"/>
  <c r="Q26" i="33"/>
  <c r="Q27" i="33"/>
  <c r="Q28" i="33"/>
  <c r="Q29" i="33"/>
  <c r="Q30" i="33"/>
  <c r="Q32" i="33"/>
  <c r="L33" i="33"/>
  <c r="Q33" i="33"/>
  <c r="L40" i="33"/>
  <c r="R41" i="33"/>
  <c r="R43" i="33"/>
  <c r="R45" i="33"/>
  <c r="R48" i="33"/>
  <c r="R50" i="33"/>
  <c r="R52" i="33"/>
  <c r="R54" i="33"/>
  <c r="Q66" i="33"/>
  <c r="J74" i="33"/>
  <c r="J76" i="33"/>
  <c r="J78" i="33"/>
  <c r="J82" i="33"/>
  <c r="J84" i="33"/>
  <c r="J86" i="33"/>
  <c r="D25" i="33"/>
  <c r="K8" i="33"/>
  <c r="K10" i="33"/>
  <c r="K12" i="33"/>
  <c r="K15" i="33"/>
  <c r="K24" i="33"/>
  <c r="K23" i="33"/>
  <c r="K17" i="33"/>
  <c r="K19" i="33"/>
  <c r="K21" i="33"/>
  <c r="K9" i="33"/>
  <c r="K11" i="33"/>
  <c r="K14" i="33"/>
  <c r="K18" i="33"/>
  <c r="K20" i="33"/>
  <c r="O26" i="33"/>
  <c r="R26" i="33" s="1"/>
  <c r="O27" i="33"/>
  <c r="O28" i="33"/>
  <c r="R28" i="33" s="1"/>
  <c r="O29" i="33"/>
  <c r="O30" i="33"/>
  <c r="R30" i="33" s="1"/>
  <c r="O32" i="33"/>
  <c r="N33" i="33"/>
  <c r="R33" i="33" s="1"/>
  <c r="K41" i="33"/>
  <c r="K43" i="33"/>
  <c r="K45" i="33"/>
  <c r="K48" i="33"/>
  <c r="K57" i="33"/>
  <c r="K53" i="33"/>
  <c r="K51" i="33"/>
  <c r="K50" i="33"/>
  <c r="K52" i="33"/>
  <c r="K54" i="33"/>
  <c r="D58" i="33"/>
  <c r="K61" i="33" s="1"/>
  <c r="Q58" i="33"/>
  <c r="O49" i="33"/>
  <c r="Q59" i="33"/>
  <c r="O59" i="33"/>
  <c r="Q60" i="33"/>
  <c r="O60" i="33"/>
  <c r="Q61" i="33"/>
  <c r="O61" i="33"/>
  <c r="Q62" i="33"/>
  <c r="O62" i="33"/>
  <c r="Q63" i="33"/>
  <c r="O63" i="33"/>
  <c r="L66" i="33"/>
  <c r="J8" i="33"/>
  <c r="J9" i="33"/>
  <c r="J10" i="33"/>
  <c r="J11" i="33"/>
  <c r="J12" i="33"/>
  <c r="J14" i="33"/>
  <c r="J15" i="33"/>
  <c r="J17" i="33"/>
  <c r="J18" i="33"/>
  <c r="J19" i="33"/>
  <c r="J20" i="33"/>
  <c r="J21" i="33"/>
  <c r="J23" i="33"/>
  <c r="L27" i="33"/>
  <c r="N27" i="33"/>
  <c r="L29" i="33"/>
  <c r="N29" i="33"/>
  <c r="L32" i="33"/>
  <c r="O40" i="33"/>
  <c r="K42" i="33"/>
  <c r="K44" i="33"/>
  <c r="N66" i="33"/>
  <c r="C58" i="33"/>
  <c r="J41" i="33"/>
  <c r="J42" i="33"/>
  <c r="J43" i="33"/>
  <c r="J44" i="33"/>
  <c r="J45" i="33"/>
  <c r="J48" i="33"/>
  <c r="J57" i="33"/>
  <c r="J54" i="33"/>
  <c r="J53" i="33"/>
  <c r="J52" i="33"/>
  <c r="J51" i="33"/>
  <c r="J50" i="33"/>
  <c r="L59" i="33"/>
  <c r="N59" i="33"/>
  <c r="L61" i="33"/>
  <c r="N61" i="33"/>
  <c r="L63" i="33"/>
  <c r="N63" i="33"/>
  <c r="O66" i="33"/>
  <c r="R58" i="28"/>
  <c r="J107" i="28" l="1"/>
  <c r="R74" i="28"/>
  <c r="R75" i="28"/>
  <c r="R36" i="28"/>
  <c r="R7" i="33"/>
  <c r="J87" i="30"/>
  <c r="R16" i="33"/>
  <c r="R73" i="28"/>
  <c r="L25" i="33"/>
  <c r="R32" i="33"/>
  <c r="L58" i="33"/>
  <c r="R39" i="28"/>
  <c r="R30" i="30"/>
  <c r="R70" i="28"/>
  <c r="R57" i="28"/>
  <c r="O68" i="28"/>
  <c r="J110" i="28"/>
  <c r="R47" i="12"/>
  <c r="R45" i="30"/>
  <c r="J16" i="33"/>
  <c r="J25" i="33" s="1"/>
  <c r="R55" i="30"/>
  <c r="R54" i="30"/>
  <c r="N68" i="28"/>
  <c r="K62" i="33"/>
  <c r="J28" i="33"/>
  <c r="J40" i="33"/>
  <c r="K59" i="33"/>
  <c r="K7" i="33"/>
  <c r="J84" i="30"/>
  <c r="R56" i="30"/>
  <c r="R7" i="30"/>
  <c r="R71" i="28"/>
  <c r="R29" i="28"/>
  <c r="J142" i="12"/>
  <c r="R58" i="12"/>
  <c r="R60" i="30"/>
  <c r="R25" i="30"/>
  <c r="R15" i="30"/>
  <c r="R27" i="30"/>
  <c r="N23" i="30"/>
  <c r="R69" i="28"/>
  <c r="J111" i="28"/>
  <c r="J91" i="33"/>
  <c r="J83" i="30"/>
  <c r="R24" i="30"/>
  <c r="R46" i="28"/>
  <c r="J112" i="28"/>
  <c r="J143" i="12"/>
  <c r="R57" i="30"/>
  <c r="J117" i="28"/>
  <c r="J108" i="28"/>
  <c r="R96" i="12"/>
  <c r="R76" i="12"/>
  <c r="R64" i="12"/>
  <c r="R95" i="12"/>
  <c r="J144" i="12"/>
  <c r="J86" i="30"/>
  <c r="R26" i="30"/>
  <c r="O23" i="30"/>
  <c r="J109" i="28"/>
  <c r="R78" i="28"/>
  <c r="R85" i="12"/>
  <c r="R73" i="12"/>
  <c r="R61" i="12"/>
  <c r="R88" i="12"/>
  <c r="R79" i="12"/>
  <c r="R25" i="33"/>
  <c r="O53" i="30"/>
  <c r="R53" i="30" s="1"/>
  <c r="R37" i="30"/>
  <c r="J85" i="30"/>
  <c r="R67" i="12"/>
  <c r="O94" i="12"/>
  <c r="R55" i="12"/>
  <c r="R70" i="12"/>
  <c r="R32" i="28"/>
  <c r="N94" i="12"/>
  <c r="R72" i="28"/>
  <c r="R40" i="33"/>
  <c r="J95" i="33"/>
  <c r="J93" i="33"/>
  <c r="N58" i="33"/>
  <c r="J98" i="33"/>
  <c r="K66" i="33"/>
  <c r="K32" i="33"/>
  <c r="J59" i="33"/>
  <c r="J99" i="33"/>
  <c r="K33" i="33"/>
  <c r="J27" i="33"/>
  <c r="J33" i="33"/>
  <c r="K27" i="33"/>
  <c r="K63" i="33"/>
  <c r="K29" i="33"/>
  <c r="K16" i="33"/>
  <c r="J29" i="33"/>
  <c r="J63" i="33"/>
  <c r="K40" i="33"/>
  <c r="R62" i="33"/>
  <c r="K30" i="33"/>
  <c r="K28" i="33"/>
  <c r="K26" i="33"/>
  <c r="J32" i="33"/>
  <c r="J26" i="33"/>
  <c r="R66" i="33"/>
  <c r="J61" i="33"/>
  <c r="J62" i="33"/>
  <c r="J60" i="33"/>
  <c r="J49" i="33"/>
  <c r="R60" i="33"/>
  <c r="J30" i="33"/>
  <c r="J92" i="33"/>
  <c r="R63" i="33"/>
  <c r="R61" i="33"/>
  <c r="J96" i="33"/>
  <c r="J66" i="33"/>
  <c r="J94" i="33"/>
  <c r="K60" i="33"/>
  <c r="R59" i="33"/>
  <c r="O58" i="33"/>
  <c r="R49" i="33"/>
  <c r="K49" i="33"/>
  <c r="R29" i="33"/>
  <c r="R27" i="33"/>
  <c r="G46" i="24"/>
  <c r="H46" i="24"/>
  <c r="G47" i="24"/>
  <c r="H47" i="24"/>
  <c r="E45" i="24"/>
  <c r="E46" i="24"/>
  <c r="J58" i="33" l="1"/>
  <c r="R68" i="28"/>
  <c r="K25" i="33"/>
  <c r="R23" i="30"/>
  <c r="R58" i="33"/>
  <c r="R94" i="12"/>
  <c r="K58" i="33"/>
  <c r="C9" i="19" l="1"/>
  <c r="D9" i="19"/>
  <c r="B9" i="19"/>
  <c r="N8" i="19"/>
  <c r="M8" i="19"/>
  <c r="O48" i="12" l="1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7" i="12"/>
  <c r="N7" i="12"/>
  <c r="N8" i="12"/>
  <c r="O8" i="12"/>
  <c r="N9" i="12"/>
  <c r="O9" i="12"/>
  <c r="N10" i="12"/>
  <c r="N11" i="12"/>
  <c r="O11" i="12"/>
  <c r="N12" i="12"/>
  <c r="O12" i="12"/>
  <c r="N13" i="12"/>
  <c r="N14" i="12"/>
  <c r="O14" i="12"/>
  <c r="N15" i="12"/>
  <c r="O15" i="12"/>
  <c r="N16" i="12"/>
  <c r="N17" i="12"/>
  <c r="O17" i="12"/>
  <c r="N18" i="12"/>
  <c r="O18" i="12"/>
  <c r="N19" i="12"/>
  <c r="N20" i="12"/>
  <c r="O20" i="12"/>
  <c r="N21" i="12"/>
  <c r="O21" i="12"/>
  <c r="N22" i="12"/>
  <c r="N23" i="12"/>
  <c r="O23" i="12"/>
  <c r="N24" i="12"/>
  <c r="O24" i="12"/>
  <c r="N25" i="12"/>
  <c r="N26" i="12"/>
  <c r="O26" i="12"/>
  <c r="N27" i="12"/>
  <c r="O27" i="12"/>
  <c r="N28" i="12"/>
  <c r="N29" i="12"/>
  <c r="O29" i="12"/>
  <c r="N30" i="12"/>
  <c r="O30" i="12"/>
  <c r="N31" i="12"/>
  <c r="N32" i="12"/>
  <c r="O32" i="12"/>
  <c r="N33" i="12"/>
  <c r="O33" i="12"/>
  <c r="N34" i="12"/>
  <c r="N35" i="12"/>
  <c r="O35" i="12"/>
  <c r="N36" i="12"/>
  <c r="O36" i="12"/>
  <c r="N37" i="12"/>
  <c r="N38" i="12"/>
  <c r="O38" i="12"/>
  <c r="N39" i="12"/>
  <c r="O39" i="12"/>
  <c r="N40" i="12"/>
  <c r="N41" i="12"/>
  <c r="O41" i="12"/>
  <c r="N42" i="12"/>
  <c r="O42" i="12"/>
  <c r="N43" i="12"/>
  <c r="N44" i="12"/>
  <c r="O44" i="12"/>
  <c r="N45" i="12"/>
  <c r="O45" i="12"/>
  <c r="N48" i="12"/>
  <c r="G101" i="26"/>
  <c r="H101" i="26"/>
  <c r="G102" i="26"/>
  <c r="H102" i="26"/>
  <c r="G103" i="26"/>
  <c r="H103" i="26"/>
  <c r="G104" i="26"/>
  <c r="H104" i="26"/>
  <c r="G105" i="26"/>
  <c r="H105" i="26"/>
  <c r="G106" i="26"/>
  <c r="H106" i="26"/>
  <c r="G107" i="26"/>
  <c r="H107" i="26"/>
  <c r="G108" i="26"/>
  <c r="H108" i="26"/>
  <c r="G109" i="26"/>
  <c r="H109" i="26"/>
  <c r="G110" i="26"/>
  <c r="H110" i="26"/>
  <c r="G111" i="26"/>
  <c r="H111" i="26"/>
  <c r="G112" i="26"/>
  <c r="H112" i="26"/>
  <c r="G113" i="26"/>
  <c r="H113" i="26"/>
  <c r="H114" i="26"/>
  <c r="J114" i="26" s="1"/>
  <c r="G115" i="26"/>
  <c r="H115" i="26"/>
  <c r="G116" i="26"/>
  <c r="H116" i="26"/>
  <c r="G117" i="26"/>
  <c r="H117" i="26"/>
  <c r="G118" i="26"/>
  <c r="H118" i="26"/>
  <c r="G119" i="26"/>
  <c r="H119" i="26"/>
  <c r="G120" i="26"/>
  <c r="H120" i="26"/>
  <c r="G121" i="26"/>
  <c r="H121" i="26"/>
  <c r="G122" i="26"/>
  <c r="H122" i="26"/>
  <c r="G123" i="26"/>
  <c r="H123" i="26"/>
  <c r="G124" i="26"/>
  <c r="H124" i="26"/>
  <c r="G125" i="26"/>
  <c r="H125" i="26"/>
  <c r="G126" i="26"/>
  <c r="H126" i="26"/>
  <c r="G127" i="26"/>
  <c r="H127" i="26"/>
  <c r="G128" i="26"/>
  <c r="H128" i="26"/>
  <c r="G129" i="26"/>
  <c r="H129" i="26"/>
  <c r="G130" i="26"/>
  <c r="H130" i="26"/>
  <c r="G131" i="26"/>
  <c r="H131" i="26"/>
  <c r="G132" i="26"/>
  <c r="H132" i="26"/>
  <c r="G133" i="26"/>
  <c r="H133" i="26"/>
  <c r="G134" i="26"/>
  <c r="H134" i="26"/>
  <c r="G135" i="26"/>
  <c r="H135" i="26"/>
  <c r="G136" i="26"/>
  <c r="H136" i="26"/>
  <c r="G137" i="26"/>
  <c r="H137" i="26"/>
  <c r="G138" i="26"/>
  <c r="J138" i="26" s="1"/>
  <c r="G139" i="26"/>
  <c r="H139" i="26"/>
  <c r="G140" i="26"/>
  <c r="H140" i="26"/>
  <c r="G141" i="26"/>
  <c r="H141" i="26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54" i="25"/>
  <c r="Q55" i="26"/>
  <c r="Q56" i="26"/>
  <c r="Q57" i="26"/>
  <c r="Q58" i="26"/>
  <c r="Q59" i="26"/>
  <c r="Q60" i="26"/>
  <c r="Q61" i="26"/>
  <c r="Q62" i="26"/>
  <c r="Q63" i="26"/>
  <c r="Q64" i="26"/>
  <c r="Q65" i="26"/>
  <c r="Q66" i="26"/>
  <c r="Q68" i="26"/>
  <c r="Q69" i="26"/>
  <c r="Q70" i="26"/>
  <c r="Q71" i="26"/>
  <c r="Q72" i="26"/>
  <c r="Q73" i="26"/>
  <c r="Q74" i="26"/>
  <c r="Q75" i="26"/>
  <c r="Q76" i="26"/>
  <c r="Q77" i="26"/>
  <c r="Q78" i="26"/>
  <c r="Q79" i="26"/>
  <c r="Q80" i="26"/>
  <c r="Q81" i="26"/>
  <c r="Q82" i="26"/>
  <c r="Q83" i="26"/>
  <c r="Q84" i="26"/>
  <c r="Q85" i="26"/>
  <c r="Q86" i="26"/>
  <c r="Q87" i="26"/>
  <c r="Q88" i="26"/>
  <c r="Q89" i="26"/>
  <c r="Q90" i="26"/>
  <c r="Q91" i="26"/>
  <c r="Q92" i="26"/>
  <c r="Q93" i="26"/>
  <c r="Q94" i="26"/>
  <c r="Q54" i="26"/>
  <c r="N54" i="26"/>
  <c r="O54" i="26"/>
  <c r="N55" i="26"/>
  <c r="O55" i="26"/>
  <c r="N56" i="26"/>
  <c r="O56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3" i="26"/>
  <c r="O93" i="26"/>
  <c r="N94" i="26"/>
  <c r="O94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7" i="26"/>
  <c r="N7" i="26"/>
  <c r="O7" i="26"/>
  <c r="N8" i="26"/>
  <c r="O8" i="26"/>
  <c r="N9" i="26"/>
  <c r="O9" i="26"/>
  <c r="N10" i="26"/>
  <c r="O10" i="26"/>
  <c r="N11" i="26"/>
  <c r="O11" i="26"/>
  <c r="N12" i="26"/>
  <c r="O12" i="26"/>
  <c r="N13" i="26"/>
  <c r="O13" i="26"/>
  <c r="N14" i="26"/>
  <c r="O14" i="26"/>
  <c r="N15" i="26"/>
  <c r="O15" i="26"/>
  <c r="N16" i="26"/>
  <c r="O16" i="26"/>
  <c r="N17" i="26"/>
  <c r="O17" i="26"/>
  <c r="N18" i="26"/>
  <c r="O18" i="26"/>
  <c r="N19" i="26"/>
  <c r="O19" i="26"/>
  <c r="N20" i="26"/>
  <c r="O20" i="26"/>
  <c r="N21" i="26"/>
  <c r="O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36" i="26"/>
  <c r="O36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6" i="26"/>
  <c r="O46" i="26"/>
  <c r="N47" i="26"/>
  <c r="O47" i="26"/>
  <c r="G101" i="25"/>
  <c r="H101" i="25"/>
  <c r="G102" i="25"/>
  <c r="H102" i="25"/>
  <c r="G103" i="25"/>
  <c r="H103" i="25"/>
  <c r="G104" i="25"/>
  <c r="H104" i="25"/>
  <c r="G105" i="25"/>
  <c r="H105" i="25"/>
  <c r="G106" i="25"/>
  <c r="H106" i="25"/>
  <c r="G107" i="25"/>
  <c r="H107" i="25"/>
  <c r="G108" i="25"/>
  <c r="H108" i="25"/>
  <c r="G109" i="25"/>
  <c r="H109" i="25"/>
  <c r="G110" i="25"/>
  <c r="H110" i="25"/>
  <c r="G111" i="25"/>
  <c r="H111" i="25"/>
  <c r="G112" i="25"/>
  <c r="H112" i="25"/>
  <c r="G113" i="25"/>
  <c r="H113" i="25"/>
  <c r="G114" i="25"/>
  <c r="H114" i="25"/>
  <c r="G115" i="25"/>
  <c r="H115" i="25"/>
  <c r="G116" i="25"/>
  <c r="H116" i="25"/>
  <c r="G117" i="25"/>
  <c r="H117" i="25"/>
  <c r="G118" i="25"/>
  <c r="H118" i="25"/>
  <c r="G119" i="25"/>
  <c r="H119" i="25"/>
  <c r="G120" i="25"/>
  <c r="H120" i="25"/>
  <c r="G121" i="25"/>
  <c r="H121" i="25"/>
  <c r="G122" i="25"/>
  <c r="H122" i="25"/>
  <c r="G123" i="25"/>
  <c r="H123" i="25"/>
  <c r="G124" i="25"/>
  <c r="H124" i="25"/>
  <c r="G125" i="25"/>
  <c r="H125" i="25"/>
  <c r="G126" i="25"/>
  <c r="H126" i="25"/>
  <c r="G127" i="25"/>
  <c r="H127" i="25"/>
  <c r="G128" i="25"/>
  <c r="H128" i="25"/>
  <c r="G129" i="25"/>
  <c r="H129" i="25"/>
  <c r="G130" i="25"/>
  <c r="H130" i="25"/>
  <c r="G131" i="25"/>
  <c r="H131" i="25"/>
  <c r="G132" i="25"/>
  <c r="H132" i="25"/>
  <c r="G133" i="25"/>
  <c r="H133" i="25"/>
  <c r="G134" i="25"/>
  <c r="H134" i="25"/>
  <c r="G135" i="25"/>
  <c r="H135" i="25"/>
  <c r="G136" i="25"/>
  <c r="H136" i="25"/>
  <c r="G137" i="25"/>
  <c r="H137" i="25"/>
  <c r="G138" i="25"/>
  <c r="H138" i="25"/>
  <c r="G139" i="25"/>
  <c r="H139" i="25"/>
  <c r="G140" i="25"/>
  <c r="H140" i="25"/>
  <c r="G141" i="25"/>
  <c r="H141" i="25"/>
  <c r="N54" i="25"/>
  <c r="O54" i="25"/>
  <c r="N55" i="25"/>
  <c r="O55" i="25"/>
  <c r="N56" i="25"/>
  <c r="O56" i="25"/>
  <c r="N57" i="25"/>
  <c r="O57" i="25"/>
  <c r="N58" i="25"/>
  <c r="O58" i="25"/>
  <c r="N59" i="25"/>
  <c r="O59" i="25"/>
  <c r="N60" i="25"/>
  <c r="O60" i="25"/>
  <c r="N61" i="25"/>
  <c r="O61" i="25"/>
  <c r="N62" i="25"/>
  <c r="O62" i="25"/>
  <c r="N63" i="25"/>
  <c r="O63" i="25"/>
  <c r="N64" i="25"/>
  <c r="O64" i="25"/>
  <c r="N65" i="25"/>
  <c r="O65" i="25"/>
  <c r="N66" i="25"/>
  <c r="O66" i="25"/>
  <c r="N67" i="25"/>
  <c r="O67" i="25"/>
  <c r="N68" i="25"/>
  <c r="O68" i="25"/>
  <c r="N69" i="25"/>
  <c r="O69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84" i="25"/>
  <c r="O84" i="25"/>
  <c r="N85" i="25"/>
  <c r="O85" i="25"/>
  <c r="N86" i="25"/>
  <c r="O86" i="25"/>
  <c r="N87" i="25"/>
  <c r="O87" i="25"/>
  <c r="N88" i="25"/>
  <c r="O88" i="25"/>
  <c r="N89" i="25"/>
  <c r="O89" i="25"/>
  <c r="N90" i="25"/>
  <c r="O90" i="25"/>
  <c r="N91" i="25"/>
  <c r="O91" i="25"/>
  <c r="N93" i="25"/>
  <c r="O93" i="25"/>
  <c r="N94" i="25"/>
  <c r="O94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7" i="25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44" i="25"/>
  <c r="O44" i="25"/>
  <c r="N46" i="25"/>
  <c r="O46" i="25"/>
  <c r="N47" i="25"/>
  <c r="O47" i="25"/>
  <c r="G101" i="24"/>
  <c r="H101" i="24"/>
  <c r="G102" i="24"/>
  <c r="H102" i="24"/>
  <c r="G103" i="24"/>
  <c r="H103" i="24"/>
  <c r="G104" i="24"/>
  <c r="H104" i="24"/>
  <c r="G105" i="24"/>
  <c r="H105" i="24"/>
  <c r="G106" i="24"/>
  <c r="H106" i="24"/>
  <c r="G107" i="24"/>
  <c r="H107" i="24"/>
  <c r="G108" i="24"/>
  <c r="H108" i="24"/>
  <c r="G109" i="24"/>
  <c r="H109" i="24"/>
  <c r="G110" i="24"/>
  <c r="H110" i="24"/>
  <c r="G111" i="24"/>
  <c r="H111" i="24"/>
  <c r="G112" i="24"/>
  <c r="H112" i="24"/>
  <c r="G113" i="24"/>
  <c r="H113" i="24"/>
  <c r="G114" i="24"/>
  <c r="H114" i="24"/>
  <c r="G115" i="24"/>
  <c r="H115" i="24"/>
  <c r="G116" i="24"/>
  <c r="H116" i="24"/>
  <c r="G117" i="24"/>
  <c r="H117" i="24"/>
  <c r="G118" i="24"/>
  <c r="H118" i="24"/>
  <c r="G119" i="24"/>
  <c r="H119" i="24"/>
  <c r="G120" i="24"/>
  <c r="H120" i="24"/>
  <c r="G121" i="24"/>
  <c r="H121" i="24"/>
  <c r="G122" i="24"/>
  <c r="H122" i="24"/>
  <c r="G123" i="24"/>
  <c r="H123" i="24"/>
  <c r="G124" i="24"/>
  <c r="H124" i="24"/>
  <c r="G125" i="24"/>
  <c r="H125" i="24"/>
  <c r="G126" i="24"/>
  <c r="H126" i="24"/>
  <c r="G127" i="24"/>
  <c r="H127" i="24"/>
  <c r="G128" i="24"/>
  <c r="H128" i="24"/>
  <c r="G129" i="24"/>
  <c r="H129" i="24"/>
  <c r="G130" i="24"/>
  <c r="H130" i="24"/>
  <c r="G131" i="24"/>
  <c r="H131" i="24"/>
  <c r="G132" i="24"/>
  <c r="H132" i="24"/>
  <c r="G133" i="24"/>
  <c r="H133" i="24"/>
  <c r="G134" i="24"/>
  <c r="H134" i="24"/>
  <c r="G135" i="24"/>
  <c r="H135" i="24"/>
  <c r="G136" i="24"/>
  <c r="H136" i="24"/>
  <c r="G137" i="24"/>
  <c r="H137" i="24"/>
  <c r="G138" i="24"/>
  <c r="H138" i="24"/>
  <c r="G139" i="24"/>
  <c r="H139" i="24"/>
  <c r="G140" i="24"/>
  <c r="H140" i="24"/>
  <c r="G141" i="24"/>
  <c r="H141" i="24"/>
  <c r="Q55" i="24"/>
  <c r="Q56" i="24"/>
  <c r="Q57" i="24"/>
  <c r="Q58" i="24"/>
  <c r="Q59" i="24"/>
  <c r="Q60" i="24"/>
  <c r="Q61" i="24"/>
  <c r="Q62" i="24"/>
  <c r="Q63" i="24"/>
  <c r="Q64" i="24"/>
  <c r="Q65" i="24"/>
  <c r="Q66" i="24"/>
  <c r="Q67" i="24"/>
  <c r="Q68" i="24"/>
  <c r="Q69" i="24"/>
  <c r="Q70" i="24"/>
  <c r="Q71" i="24"/>
  <c r="Q72" i="24"/>
  <c r="Q73" i="24"/>
  <c r="Q74" i="24"/>
  <c r="Q75" i="24"/>
  <c r="Q76" i="24"/>
  <c r="Q77" i="24"/>
  <c r="Q78" i="24"/>
  <c r="Q79" i="24"/>
  <c r="Q80" i="24"/>
  <c r="Q81" i="24"/>
  <c r="Q82" i="24"/>
  <c r="Q83" i="24"/>
  <c r="Q84" i="24"/>
  <c r="Q85" i="24"/>
  <c r="Q86" i="24"/>
  <c r="Q87" i="24"/>
  <c r="Q88" i="24"/>
  <c r="Q89" i="24"/>
  <c r="Q90" i="24"/>
  <c r="Q91" i="24"/>
  <c r="Q92" i="24"/>
  <c r="Q93" i="24"/>
  <c r="Q94" i="24"/>
  <c r="Q54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3" i="24"/>
  <c r="O93" i="24"/>
  <c r="N94" i="24"/>
  <c r="O94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7" i="24"/>
  <c r="N7" i="24"/>
  <c r="O7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6" i="24"/>
  <c r="O46" i="24"/>
  <c r="N47" i="24"/>
  <c r="O47" i="24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70" i="23"/>
  <c r="H71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70" i="23"/>
  <c r="G7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6" i="23"/>
  <c r="Q47" i="23"/>
  <c r="G45" i="23"/>
  <c r="N46" i="23" s="1"/>
  <c r="H45" i="23"/>
  <c r="O46" i="23" s="1"/>
  <c r="G31" i="23"/>
  <c r="H31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2" i="23"/>
  <c r="Q23" i="23"/>
  <c r="G21" i="23"/>
  <c r="H21" i="23"/>
  <c r="G7" i="23"/>
  <c r="H7" i="23"/>
  <c r="G56" i="22"/>
  <c r="H56" i="22"/>
  <c r="G57" i="22"/>
  <c r="H57" i="22"/>
  <c r="G58" i="22"/>
  <c r="H58" i="22"/>
  <c r="G59" i="22"/>
  <c r="H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70" i="22"/>
  <c r="H70" i="22"/>
  <c r="G71" i="22"/>
  <c r="H7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6" i="22"/>
  <c r="Q47" i="22"/>
  <c r="G45" i="22"/>
  <c r="N47" i="22" s="1"/>
  <c r="H45" i="22"/>
  <c r="O46" i="22" s="1"/>
  <c r="G31" i="22"/>
  <c r="H31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2" i="22"/>
  <c r="Q23" i="22"/>
  <c r="G21" i="22"/>
  <c r="N23" i="22" s="1"/>
  <c r="H21" i="22"/>
  <c r="N8" i="22"/>
  <c r="O12" i="22"/>
  <c r="G56" i="21"/>
  <c r="H56" i="21"/>
  <c r="G57" i="21"/>
  <c r="H57" i="21"/>
  <c r="G58" i="21"/>
  <c r="H58" i="21"/>
  <c r="G59" i="21"/>
  <c r="H59" i="21"/>
  <c r="G60" i="21"/>
  <c r="H60" i="21"/>
  <c r="G61" i="21"/>
  <c r="H61" i="21"/>
  <c r="G62" i="21"/>
  <c r="H62" i="21"/>
  <c r="G63" i="21"/>
  <c r="H63" i="21"/>
  <c r="G64" i="21"/>
  <c r="H64" i="21"/>
  <c r="G65" i="21"/>
  <c r="H65" i="21"/>
  <c r="G66" i="21"/>
  <c r="H66" i="21"/>
  <c r="G67" i="21"/>
  <c r="H67" i="21"/>
  <c r="G68" i="21"/>
  <c r="H68" i="21"/>
  <c r="G70" i="21"/>
  <c r="H70" i="21"/>
  <c r="G71" i="21"/>
  <c r="H7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6" i="21"/>
  <c r="Q47" i="21"/>
  <c r="G45" i="21"/>
  <c r="N47" i="21" s="1"/>
  <c r="H45" i="21"/>
  <c r="O47" i="21" s="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2" i="21"/>
  <c r="Q23" i="21"/>
  <c r="Q21" i="21"/>
  <c r="O23" i="21"/>
  <c r="G7" i="21"/>
  <c r="H7" i="21"/>
  <c r="F25" i="20"/>
  <c r="G25" i="20"/>
  <c r="F26" i="20"/>
  <c r="G26" i="20"/>
  <c r="F27" i="20"/>
  <c r="G27" i="20"/>
  <c r="P17" i="20"/>
  <c r="P18" i="20"/>
  <c r="P16" i="20"/>
  <c r="P8" i="20"/>
  <c r="P9" i="20"/>
  <c r="P7" i="20"/>
  <c r="M16" i="20"/>
  <c r="N16" i="20"/>
  <c r="M17" i="20"/>
  <c r="N17" i="20"/>
  <c r="M7" i="20"/>
  <c r="N7" i="20"/>
  <c r="M8" i="20"/>
  <c r="N8" i="20"/>
  <c r="F25" i="19"/>
  <c r="G25" i="19"/>
  <c r="F26" i="19"/>
  <c r="G26" i="19"/>
  <c r="F27" i="19"/>
  <c r="G27" i="19"/>
  <c r="P17" i="19"/>
  <c r="P18" i="19"/>
  <c r="P16" i="19"/>
  <c r="N17" i="19"/>
  <c r="M17" i="19"/>
  <c r="N16" i="19"/>
  <c r="M16" i="19"/>
  <c r="P8" i="19"/>
  <c r="P9" i="19"/>
  <c r="P7" i="19"/>
  <c r="Q8" i="19"/>
  <c r="N7" i="19"/>
  <c r="M7" i="19"/>
  <c r="M9" i="19" s="1"/>
  <c r="J68" i="22" l="1"/>
  <c r="R93" i="24"/>
  <c r="R88" i="24"/>
  <c r="R84" i="24"/>
  <c r="R80" i="24"/>
  <c r="R76" i="24"/>
  <c r="R72" i="24"/>
  <c r="R68" i="24"/>
  <c r="R64" i="24"/>
  <c r="R60" i="24"/>
  <c r="R56" i="24"/>
  <c r="R85" i="25"/>
  <c r="R81" i="25"/>
  <c r="R77" i="25"/>
  <c r="R73" i="25"/>
  <c r="R69" i="25"/>
  <c r="R65" i="25"/>
  <c r="R61" i="25"/>
  <c r="R57" i="25"/>
  <c r="J141" i="25"/>
  <c r="J137" i="25"/>
  <c r="R90" i="24"/>
  <c r="R86" i="24"/>
  <c r="R82" i="24"/>
  <c r="R78" i="24"/>
  <c r="R43" i="24"/>
  <c r="R39" i="24"/>
  <c r="R35" i="24"/>
  <c r="R31" i="24"/>
  <c r="R23" i="24"/>
  <c r="R19" i="24"/>
  <c r="J135" i="24"/>
  <c r="J131" i="24"/>
  <c r="J127" i="24"/>
  <c r="R46" i="23"/>
  <c r="J64" i="22"/>
  <c r="J56" i="22"/>
  <c r="I25" i="20"/>
  <c r="R29" i="12"/>
  <c r="J60" i="22"/>
  <c r="J66" i="22"/>
  <c r="J62" i="22"/>
  <c r="J58" i="22"/>
  <c r="R41" i="12"/>
  <c r="R36" i="12"/>
  <c r="R17" i="12"/>
  <c r="R12" i="12"/>
  <c r="R47" i="26"/>
  <c r="R91" i="25"/>
  <c r="R87" i="25"/>
  <c r="R83" i="25"/>
  <c r="R79" i="25"/>
  <c r="R75" i="25"/>
  <c r="R71" i="25"/>
  <c r="R67" i="25"/>
  <c r="R63" i="25"/>
  <c r="R59" i="25"/>
  <c r="R55" i="25"/>
  <c r="J139" i="25"/>
  <c r="J135" i="25"/>
  <c r="J131" i="25"/>
  <c r="J127" i="25"/>
  <c r="J123" i="25"/>
  <c r="J119" i="25"/>
  <c r="J115" i="25"/>
  <c r="J111" i="25"/>
  <c r="J107" i="25"/>
  <c r="J103" i="25"/>
  <c r="R93" i="25"/>
  <c r="J123" i="24"/>
  <c r="R24" i="12"/>
  <c r="R93" i="26"/>
  <c r="R88" i="26"/>
  <c r="R84" i="26"/>
  <c r="R80" i="26"/>
  <c r="R76" i="26"/>
  <c r="R72" i="26"/>
  <c r="R68" i="26"/>
  <c r="R64" i="26"/>
  <c r="R60" i="26"/>
  <c r="R56" i="26"/>
  <c r="J112" i="26"/>
  <c r="J108" i="26"/>
  <c r="J104" i="26"/>
  <c r="R91" i="26"/>
  <c r="R87" i="26"/>
  <c r="R83" i="26"/>
  <c r="R79" i="26"/>
  <c r="R75" i="26"/>
  <c r="R71" i="26"/>
  <c r="R67" i="26"/>
  <c r="R63" i="26"/>
  <c r="R59" i="26"/>
  <c r="R55" i="26"/>
  <c r="R90" i="26"/>
  <c r="R86" i="26"/>
  <c r="R82" i="26"/>
  <c r="R78" i="26"/>
  <c r="R74" i="26"/>
  <c r="R70" i="26"/>
  <c r="R66" i="26"/>
  <c r="R62" i="26"/>
  <c r="R58" i="26"/>
  <c r="R54" i="26"/>
  <c r="R94" i="26"/>
  <c r="R89" i="26"/>
  <c r="R85" i="26"/>
  <c r="R81" i="26"/>
  <c r="R77" i="26"/>
  <c r="R73" i="26"/>
  <c r="R69" i="26"/>
  <c r="R65" i="26"/>
  <c r="R61" i="26"/>
  <c r="R35" i="12"/>
  <c r="R30" i="12"/>
  <c r="R11" i="12"/>
  <c r="R42" i="12"/>
  <c r="R23" i="12"/>
  <c r="R18" i="12"/>
  <c r="N92" i="26"/>
  <c r="R57" i="26"/>
  <c r="J135" i="26"/>
  <c r="J131" i="26"/>
  <c r="J127" i="26"/>
  <c r="J123" i="26"/>
  <c r="J119" i="26"/>
  <c r="R43" i="26"/>
  <c r="R39" i="26"/>
  <c r="R35" i="26"/>
  <c r="R31" i="26"/>
  <c r="J110" i="26"/>
  <c r="J106" i="26"/>
  <c r="J102" i="26"/>
  <c r="R89" i="25"/>
  <c r="J133" i="25"/>
  <c r="N92" i="25"/>
  <c r="R46" i="24"/>
  <c r="R41" i="24"/>
  <c r="R37" i="24"/>
  <c r="R33" i="24"/>
  <c r="R29" i="24"/>
  <c r="R25" i="24"/>
  <c r="R21" i="24"/>
  <c r="R17" i="24"/>
  <c r="J133" i="24"/>
  <c r="J138" i="24"/>
  <c r="Q21" i="22"/>
  <c r="J65" i="22"/>
  <c r="J61" i="22"/>
  <c r="J57" i="22"/>
  <c r="I26" i="20"/>
  <c r="R45" i="12"/>
  <c r="R26" i="12"/>
  <c r="R21" i="12"/>
  <c r="R44" i="12"/>
  <c r="R39" i="12"/>
  <c r="R20" i="12"/>
  <c r="R15" i="12"/>
  <c r="R38" i="12"/>
  <c r="R14" i="12"/>
  <c r="R9" i="12"/>
  <c r="O92" i="26"/>
  <c r="J136" i="26"/>
  <c r="J132" i="26"/>
  <c r="J128" i="26"/>
  <c r="J124" i="26"/>
  <c r="J120" i="26"/>
  <c r="J134" i="26"/>
  <c r="J116" i="26"/>
  <c r="J111" i="26"/>
  <c r="J130" i="26"/>
  <c r="J113" i="26"/>
  <c r="J109" i="26"/>
  <c r="J105" i="26"/>
  <c r="J101" i="26"/>
  <c r="R90" i="25"/>
  <c r="R86" i="25"/>
  <c r="R82" i="25"/>
  <c r="R78" i="25"/>
  <c r="R74" i="25"/>
  <c r="R70" i="25"/>
  <c r="R66" i="25"/>
  <c r="R62" i="25"/>
  <c r="R58" i="25"/>
  <c r="R54" i="25"/>
  <c r="J138" i="25"/>
  <c r="J134" i="25"/>
  <c r="J130" i="25"/>
  <c r="J126" i="25"/>
  <c r="J122" i="25"/>
  <c r="J118" i="25"/>
  <c r="J114" i="25"/>
  <c r="J110" i="25"/>
  <c r="J106" i="25"/>
  <c r="J102" i="25"/>
  <c r="R94" i="25"/>
  <c r="J129" i="25"/>
  <c r="J125" i="25"/>
  <c r="J121" i="25"/>
  <c r="J117" i="25"/>
  <c r="J113" i="25"/>
  <c r="J109" i="25"/>
  <c r="J105" i="25"/>
  <c r="J101" i="25"/>
  <c r="R88" i="25"/>
  <c r="R84" i="25"/>
  <c r="R80" i="25"/>
  <c r="R76" i="25"/>
  <c r="R72" i="25"/>
  <c r="R68" i="25"/>
  <c r="R64" i="25"/>
  <c r="R60" i="25"/>
  <c r="R56" i="25"/>
  <c r="J140" i="25"/>
  <c r="J136" i="25"/>
  <c r="J132" i="25"/>
  <c r="J128" i="25"/>
  <c r="J124" i="25"/>
  <c r="J120" i="25"/>
  <c r="J116" i="25"/>
  <c r="J112" i="25"/>
  <c r="J108" i="25"/>
  <c r="J104" i="25"/>
  <c r="R91" i="24"/>
  <c r="R87" i="24"/>
  <c r="R83" i="24"/>
  <c r="R79" i="24"/>
  <c r="R75" i="24"/>
  <c r="R71" i="24"/>
  <c r="R67" i="24"/>
  <c r="R63" i="24"/>
  <c r="R59" i="24"/>
  <c r="R55" i="24"/>
  <c r="R74" i="24"/>
  <c r="J134" i="24"/>
  <c r="R94" i="24"/>
  <c r="R89" i="24"/>
  <c r="R85" i="24"/>
  <c r="R81" i="24"/>
  <c r="R77" i="24"/>
  <c r="R73" i="24"/>
  <c r="R69" i="24"/>
  <c r="R65" i="24"/>
  <c r="R61" i="24"/>
  <c r="R57" i="24"/>
  <c r="J67" i="23"/>
  <c r="J59" i="23"/>
  <c r="M18" i="20"/>
  <c r="R15" i="24"/>
  <c r="R11" i="24"/>
  <c r="J119" i="24"/>
  <c r="J115" i="24"/>
  <c r="J111" i="24"/>
  <c r="J107" i="24"/>
  <c r="J103" i="24"/>
  <c r="R48" i="12"/>
  <c r="R70" i="24"/>
  <c r="R66" i="24"/>
  <c r="R62" i="24"/>
  <c r="R58" i="24"/>
  <c r="R54" i="24"/>
  <c r="J130" i="24"/>
  <c r="J126" i="24"/>
  <c r="J122" i="24"/>
  <c r="J118" i="24"/>
  <c r="J114" i="24"/>
  <c r="J110" i="24"/>
  <c r="J106" i="24"/>
  <c r="J102" i="24"/>
  <c r="J115" i="26"/>
  <c r="O92" i="25"/>
  <c r="O45" i="26"/>
  <c r="R9" i="24"/>
  <c r="J125" i="24"/>
  <c r="J117" i="24"/>
  <c r="J109" i="24"/>
  <c r="J126" i="26"/>
  <c r="J122" i="26"/>
  <c r="J118" i="26"/>
  <c r="R33" i="12"/>
  <c r="M18" i="19"/>
  <c r="R44" i="24"/>
  <c r="R40" i="24"/>
  <c r="J137" i="26"/>
  <c r="J133" i="26"/>
  <c r="J129" i="26"/>
  <c r="J125" i="26"/>
  <c r="J121" i="26"/>
  <c r="J117" i="26"/>
  <c r="R32" i="12"/>
  <c r="R27" i="12"/>
  <c r="R8" i="12"/>
  <c r="N46" i="12"/>
  <c r="O43" i="12"/>
  <c r="R43" i="12" s="1"/>
  <c r="O40" i="12"/>
  <c r="R40" i="12" s="1"/>
  <c r="O37" i="12"/>
  <c r="R37" i="12" s="1"/>
  <c r="O34" i="12"/>
  <c r="R34" i="12" s="1"/>
  <c r="O31" i="12"/>
  <c r="R31" i="12" s="1"/>
  <c r="O28" i="12"/>
  <c r="R28" i="12" s="1"/>
  <c r="O25" i="12"/>
  <c r="R25" i="12" s="1"/>
  <c r="O22" i="12"/>
  <c r="R22" i="12" s="1"/>
  <c r="O19" i="12"/>
  <c r="R19" i="12" s="1"/>
  <c r="O16" i="12"/>
  <c r="R16" i="12" s="1"/>
  <c r="O13" i="12"/>
  <c r="R13" i="12" s="1"/>
  <c r="O10" i="12"/>
  <c r="R10" i="12" s="1"/>
  <c r="O7" i="12"/>
  <c r="J107" i="26"/>
  <c r="J141" i="26"/>
  <c r="J140" i="26"/>
  <c r="J139" i="26"/>
  <c r="J103" i="26"/>
  <c r="R47" i="25"/>
  <c r="R46" i="25"/>
  <c r="R44" i="25"/>
  <c r="R43" i="25"/>
  <c r="R42" i="25"/>
  <c r="R41" i="25"/>
  <c r="R40" i="25"/>
  <c r="R39" i="25"/>
  <c r="R38" i="25"/>
  <c r="R37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N45" i="25"/>
  <c r="O92" i="24"/>
  <c r="J141" i="24"/>
  <c r="J140" i="24"/>
  <c r="J139" i="24"/>
  <c r="J66" i="23"/>
  <c r="Q7" i="23"/>
  <c r="N46" i="22"/>
  <c r="R46" i="22" s="1"/>
  <c r="J70" i="22"/>
  <c r="N18" i="22"/>
  <c r="N14" i="22"/>
  <c r="H48" i="21"/>
  <c r="O31" i="21" s="1"/>
  <c r="O41" i="21"/>
  <c r="N39" i="21"/>
  <c r="G48" i="21"/>
  <c r="Q7" i="21"/>
  <c r="H24" i="21"/>
  <c r="N9" i="21"/>
  <c r="G24" i="21"/>
  <c r="N7" i="21" s="1"/>
  <c r="N9" i="20"/>
  <c r="I27" i="19"/>
  <c r="I25" i="19"/>
  <c r="R27" i="24"/>
  <c r="R13" i="24"/>
  <c r="R7" i="24"/>
  <c r="R47" i="24"/>
  <c r="O45" i="24"/>
  <c r="R36" i="24"/>
  <c r="R32" i="24"/>
  <c r="R28" i="24"/>
  <c r="R24" i="24"/>
  <c r="R20" i="24"/>
  <c r="R16" i="24"/>
  <c r="R12" i="24"/>
  <c r="R8" i="24"/>
  <c r="J137" i="24"/>
  <c r="J129" i="24"/>
  <c r="J121" i="24"/>
  <c r="J113" i="24"/>
  <c r="J105" i="24"/>
  <c r="J101" i="24"/>
  <c r="J136" i="24"/>
  <c r="J132" i="24"/>
  <c r="J128" i="24"/>
  <c r="J124" i="24"/>
  <c r="J120" i="24"/>
  <c r="J116" i="24"/>
  <c r="J112" i="24"/>
  <c r="J108" i="24"/>
  <c r="J104" i="24"/>
  <c r="H48" i="23"/>
  <c r="O31" i="23" s="1"/>
  <c r="G48" i="23"/>
  <c r="N45" i="23" s="1"/>
  <c r="J68" i="23"/>
  <c r="J58" i="23"/>
  <c r="J64" i="23"/>
  <c r="O42" i="23"/>
  <c r="O38" i="23"/>
  <c r="O34" i="23"/>
  <c r="J61" i="23"/>
  <c r="G24" i="23"/>
  <c r="N22" i="23" s="1"/>
  <c r="Q21" i="23"/>
  <c r="J71" i="23"/>
  <c r="J70" i="23"/>
  <c r="J65" i="23"/>
  <c r="J57" i="23"/>
  <c r="J56" i="23"/>
  <c r="J63" i="23"/>
  <c r="J62" i="23"/>
  <c r="J60" i="23"/>
  <c r="G48" i="22"/>
  <c r="N31" i="22" s="1"/>
  <c r="H48" i="22"/>
  <c r="O31" i="22" s="1"/>
  <c r="N33" i="22"/>
  <c r="O32" i="22"/>
  <c r="N41" i="22"/>
  <c r="N37" i="22"/>
  <c r="N10" i="22"/>
  <c r="G24" i="22"/>
  <c r="N7" i="22" s="1"/>
  <c r="N22" i="22"/>
  <c r="O38" i="21"/>
  <c r="O33" i="21"/>
  <c r="O46" i="21"/>
  <c r="H69" i="21"/>
  <c r="J71" i="21"/>
  <c r="R47" i="21"/>
  <c r="J70" i="21"/>
  <c r="Q45" i="21"/>
  <c r="N44" i="21"/>
  <c r="J65" i="21"/>
  <c r="J61" i="21"/>
  <c r="N32" i="21"/>
  <c r="J67" i="21"/>
  <c r="J63" i="21"/>
  <c r="J59" i="21"/>
  <c r="Q31" i="21"/>
  <c r="N41" i="21"/>
  <c r="J57" i="21"/>
  <c r="N36" i="21"/>
  <c r="J68" i="21"/>
  <c r="J64" i="21"/>
  <c r="J60" i="21"/>
  <c r="J56" i="21"/>
  <c r="N33" i="21"/>
  <c r="O19" i="21"/>
  <c r="N19" i="21"/>
  <c r="O16" i="21"/>
  <c r="N14" i="21"/>
  <c r="O11" i="21"/>
  <c r="N11" i="21"/>
  <c r="J66" i="21"/>
  <c r="J62" i="21"/>
  <c r="J58" i="21"/>
  <c r="Q17" i="20"/>
  <c r="Q16" i="20"/>
  <c r="M9" i="20"/>
  <c r="I27" i="20"/>
  <c r="Q8" i="20"/>
  <c r="Q17" i="19"/>
  <c r="Q16" i="19"/>
  <c r="Q7" i="19"/>
  <c r="I26" i="19"/>
  <c r="N9" i="19"/>
  <c r="Q9" i="19" s="1"/>
  <c r="O17" i="22"/>
  <c r="N18" i="20"/>
  <c r="N16" i="21"/>
  <c r="O13" i="21"/>
  <c r="O43" i="21"/>
  <c r="N38" i="21"/>
  <c r="O35" i="21"/>
  <c r="N46" i="21"/>
  <c r="G69" i="21"/>
  <c r="O8" i="22"/>
  <c r="R8" i="22" s="1"/>
  <c r="N17" i="22"/>
  <c r="N13" i="22"/>
  <c r="N9" i="22"/>
  <c r="Q7" i="20"/>
  <c r="N8" i="21"/>
  <c r="O18" i="21"/>
  <c r="N13" i="21"/>
  <c r="O10" i="21"/>
  <c r="O22" i="21"/>
  <c r="N43" i="21"/>
  <c r="O40" i="21"/>
  <c r="N35" i="21"/>
  <c r="O22" i="22"/>
  <c r="O23" i="22"/>
  <c r="R23" i="22" s="1"/>
  <c r="O20" i="22"/>
  <c r="O16" i="22"/>
  <c r="H24" i="22"/>
  <c r="Q7" i="22"/>
  <c r="N18" i="19"/>
  <c r="O8" i="21"/>
  <c r="N18" i="21"/>
  <c r="O15" i="21"/>
  <c r="N10" i="21"/>
  <c r="N22" i="21"/>
  <c r="N40" i="21"/>
  <c r="O37" i="21"/>
  <c r="N20" i="22"/>
  <c r="N16" i="22"/>
  <c r="N12" i="22"/>
  <c r="R12" i="22" s="1"/>
  <c r="O20" i="21"/>
  <c r="N15" i="21"/>
  <c r="O12" i="21"/>
  <c r="O42" i="21"/>
  <c r="N37" i="21"/>
  <c r="O34" i="21"/>
  <c r="H55" i="21"/>
  <c r="O19" i="22"/>
  <c r="O15" i="22"/>
  <c r="O11" i="22"/>
  <c r="N45" i="26"/>
  <c r="N20" i="21"/>
  <c r="O17" i="21"/>
  <c r="N12" i="21"/>
  <c r="O9" i="21"/>
  <c r="N23" i="21"/>
  <c r="R23" i="21" s="1"/>
  <c r="O32" i="21"/>
  <c r="N42" i="21"/>
  <c r="O39" i="21"/>
  <c r="N34" i="21"/>
  <c r="G55" i="21"/>
  <c r="N19" i="22"/>
  <c r="N15" i="22"/>
  <c r="N11" i="22"/>
  <c r="J67" i="22"/>
  <c r="J63" i="22"/>
  <c r="J59" i="22"/>
  <c r="G55" i="22"/>
  <c r="O13" i="22"/>
  <c r="N17" i="21"/>
  <c r="O14" i="21"/>
  <c r="O44" i="21"/>
  <c r="O36" i="21"/>
  <c r="O18" i="22"/>
  <c r="O14" i="22"/>
  <c r="O10" i="22"/>
  <c r="R42" i="24"/>
  <c r="R38" i="24"/>
  <c r="R34" i="24"/>
  <c r="R30" i="24"/>
  <c r="R26" i="24"/>
  <c r="R22" i="24"/>
  <c r="R18" i="24"/>
  <c r="R14" i="24"/>
  <c r="R10" i="24"/>
  <c r="N92" i="24"/>
  <c r="O9" i="22"/>
  <c r="J71" i="22"/>
  <c r="O45" i="25"/>
  <c r="R7" i="25"/>
  <c r="O44" i="22"/>
  <c r="O40" i="22"/>
  <c r="O36" i="22"/>
  <c r="Q31" i="22"/>
  <c r="N42" i="23"/>
  <c r="N38" i="23"/>
  <c r="N34" i="23"/>
  <c r="G55" i="23"/>
  <c r="R27" i="26"/>
  <c r="R23" i="26"/>
  <c r="R19" i="26"/>
  <c r="R15" i="26"/>
  <c r="R11" i="26"/>
  <c r="R7" i="26"/>
  <c r="N44" i="22"/>
  <c r="N40" i="22"/>
  <c r="N36" i="22"/>
  <c r="Q45" i="22"/>
  <c r="N32" i="23"/>
  <c r="O41" i="23"/>
  <c r="O37" i="23"/>
  <c r="O33" i="23"/>
  <c r="O43" i="22"/>
  <c r="O39" i="22"/>
  <c r="O35" i="22"/>
  <c r="H69" i="22"/>
  <c r="H24" i="23"/>
  <c r="O7" i="23" s="1"/>
  <c r="O32" i="23"/>
  <c r="N41" i="23"/>
  <c r="N37" i="23"/>
  <c r="N33" i="23"/>
  <c r="G69" i="23"/>
  <c r="H55" i="23"/>
  <c r="R46" i="26"/>
  <c r="R42" i="26"/>
  <c r="R38" i="26"/>
  <c r="R34" i="26"/>
  <c r="R30" i="26"/>
  <c r="R26" i="26"/>
  <c r="R22" i="26"/>
  <c r="R18" i="26"/>
  <c r="R14" i="26"/>
  <c r="R10" i="26"/>
  <c r="N43" i="22"/>
  <c r="N39" i="22"/>
  <c r="N35" i="22"/>
  <c r="G69" i="22"/>
  <c r="O47" i="23"/>
  <c r="O44" i="23"/>
  <c r="O40" i="23"/>
  <c r="O36" i="23"/>
  <c r="Q31" i="23"/>
  <c r="O42" i="22"/>
  <c r="O38" i="22"/>
  <c r="O34" i="22"/>
  <c r="O47" i="22"/>
  <c r="R47" i="22" s="1"/>
  <c r="N47" i="23"/>
  <c r="N44" i="23"/>
  <c r="N40" i="23"/>
  <c r="N36" i="23"/>
  <c r="Q45" i="23"/>
  <c r="H69" i="23"/>
  <c r="R41" i="26"/>
  <c r="R37" i="26"/>
  <c r="R33" i="26"/>
  <c r="R29" i="26"/>
  <c r="R25" i="26"/>
  <c r="R21" i="26"/>
  <c r="R17" i="26"/>
  <c r="R13" i="26"/>
  <c r="R9" i="26"/>
  <c r="N42" i="22"/>
  <c r="N38" i="22"/>
  <c r="N34" i="22"/>
  <c r="O43" i="23"/>
  <c r="O39" i="23"/>
  <c r="O35" i="23"/>
  <c r="N45" i="24"/>
  <c r="N32" i="22"/>
  <c r="O41" i="22"/>
  <c r="O37" i="22"/>
  <c r="O33" i="22"/>
  <c r="H55" i="22"/>
  <c r="O8" i="23"/>
  <c r="N43" i="23"/>
  <c r="N39" i="23"/>
  <c r="N35" i="23"/>
  <c r="R44" i="26"/>
  <c r="R40" i="26"/>
  <c r="R36" i="26"/>
  <c r="R32" i="26"/>
  <c r="R28" i="26"/>
  <c r="R24" i="26"/>
  <c r="R20" i="26"/>
  <c r="R16" i="26"/>
  <c r="R12" i="26"/>
  <c r="R8" i="26"/>
  <c r="N8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K90" i="26"/>
  <c r="L90" i="26"/>
  <c r="K91" i="26"/>
  <c r="L91" i="26"/>
  <c r="J91" i="26"/>
  <c r="J90" i="26"/>
  <c r="K87" i="26"/>
  <c r="L87" i="26"/>
  <c r="K88" i="26"/>
  <c r="L88" i="26"/>
  <c r="J88" i="26"/>
  <c r="J87" i="26"/>
  <c r="K84" i="26"/>
  <c r="L84" i="26"/>
  <c r="K85" i="26"/>
  <c r="L85" i="26"/>
  <c r="J85" i="26"/>
  <c r="J84" i="26"/>
  <c r="K81" i="26"/>
  <c r="L81" i="26"/>
  <c r="K82" i="26"/>
  <c r="L82" i="26"/>
  <c r="J82" i="26"/>
  <c r="J81" i="26"/>
  <c r="K78" i="26"/>
  <c r="L78" i="26"/>
  <c r="K79" i="26"/>
  <c r="L79" i="26"/>
  <c r="J79" i="26"/>
  <c r="J78" i="26"/>
  <c r="K75" i="26"/>
  <c r="L75" i="26"/>
  <c r="K76" i="26"/>
  <c r="L76" i="26"/>
  <c r="J76" i="26"/>
  <c r="J75" i="26"/>
  <c r="K72" i="26"/>
  <c r="L72" i="26"/>
  <c r="K73" i="26"/>
  <c r="L73" i="26"/>
  <c r="J73" i="26"/>
  <c r="J72" i="26"/>
  <c r="K69" i="26"/>
  <c r="L69" i="26"/>
  <c r="K70" i="26"/>
  <c r="L70" i="26"/>
  <c r="J70" i="26"/>
  <c r="J69" i="26"/>
  <c r="K66" i="26"/>
  <c r="L66" i="26"/>
  <c r="K67" i="26"/>
  <c r="L67" i="26"/>
  <c r="J67" i="26"/>
  <c r="J66" i="26"/>
  <c r="K64" i="26"/>
  <c r="L64" i="26"/>
  <c r="J64" i="26"/>
  <c r="K61" i="26"/>
  <c r="L61" i="26"/>
  <c r="K62" i="26"/>
  <c r="L62" i="26"/>
  <c r="J62" i="26"/>
  <c r="J61" i="26"/>
  <c r="K58" i="26"/>
  <c r="L58" i="26"/>
  <c r="K59" i="26"/>
  <c r="L59" i="26"/>
  <c r="J59" i="26"/>
  <c r="J58" i="26"/>
  <c r="K55" i="26"/>
  <c r="L55" i="26"/>
  <c r="K56" i="26"/>
  <c r="L56" i="26"/>
  <c r="J56" i="26"/>
  <c r="J55" i="26"/>
  <c r="K43" i="26"/>
  <c r="L43" i="26"/>
  <c r="K44" i="26"/>
  <c r="L44" i="26"/>
  <c r="J44" i="26"/>
  <c r="J43" i="26"/>
  <c r="K40" i="26"/>
  <c r="L40" i="26"/>
  <c r="K41" i="26"/>
  <c r="L41" i="26"/>
  <c r="J41" i="26"/>
  <c r="J40" i="26"/>
  <c r="K37" i="26"/>
  <c r="L37" i="26"/>
  <c r="K38" i="26"/>
  <c r="L38" i="26"/>
  <c r="J38" i="26"/>
  <c r="J37" i="26"/>
  <c r="K34" i="26"/>
  <c r="L34" i="26"/>
  <c r="K35" i="26"/>
  <c r="L35" i="26"/>
  <c r="J35" i="26"/>
  <c r="J34" i="26"/>
  <c r="K31" i="26"/>
  <c r="L31" i="26"/>
  <c r="K32" i="26"/>
  <c r="L32" i="26"/>
  <c r="J32" i="26"/>
  <c r="J31" i="26"/>
  <c r="K28" i="26"/>
  <c r="L28" i="26"/>
  <c r="K29" i="26"/>
  <c r="L29" i="26"/>
  <c r="J29" i="26"/>
  <c r="J28" i="26"/>
  <c r="K25" i="26"/>
  <c r="L25" i="26"/>
  <c r="K26" i="26"/>
  <c r="L26" i="26"/>
  <c r="J26" i="26"/>
  <c r="J25" i="26"/>
  <c r="K22" i="26"/>
  <c r="L22" i="26"/>
  <c r="K23" i="26"/>
  <c r="L23" i="26"/>
  <c r="J23" i="26"/>
  <c r="J22" i="26"/>
  <c r="K19" i="26"/>
  <c r="L19" i="26"/>
  <c r="K20" i="26"/>
  <c r="L20" i="26"/>
  <c r="J20" i="26"/>
  <c r="J19" i="26"/>
  <c r="K17" i="26"/>
  <c r="L17" i="26"/>
  <c r="J17" i="26"/>
  <c r="K14" i="26"/>
  <c r="L14" i="26"/>
  <c r="K15" i="26"/>
  <c r="L15" i="26"/>
  <c r="J15" i="26"/>
  <c r="J14" i="26"/>
  <c r="K11" i="26"/>
  <c r="L11" i="26"/>
  <c r="K12" i="26"/>
  <c r="L12" i="26"/>
  <c r="J12" i="26"/>
  <c r="J11" i="26"/>
  <c r="K8" i="26"/>
  <c r="L8" i="26"/>
  <c r="K9" i="26"/>
  <c r="L9" i="26"/>
  <c r="J9" i="26"/>
  <c r="J8" i="26"/>
  <c r="K90" i="25"/>
  <c r="L90" i="25"/>
  <c r="K91" i="25"/>
  <c r="L91" i="25"/>
  <c r="J91" i="25"/>
  <c r="J90" i="25"/>
  <c r="K84" i="25"/>
  <c r="L84" i="25"/>
  <c r="K85" i="25"/>
  <c r="L85" i="25"/>
  <c r="J85" i="25"/>
  <c r="J84" i="25"/>
  <c r="K81" i="25"/>
  <c r="L81" i="25"/>
  <c r="K82" i="25"/>
  <c r="L82" i="25"/>
  <c r="J82" i="25"/>
  <c r="J81" i="25"/>
  <c r="K78" i="25"/>
  <c r="L78" i="25"/>
  <c r="K79" i="25"/>
  <c r="L79" i="25"/>
  <c r="J79" i="25"/>
  <c r="J78" i="25"/>
  <c r="K75" i="25"/>
  <c r="L75" i="25"/>
  <c r="K76" i="25"/>
  <c r="L76" i="25"/>
  <c r="J76" i="25"/>
  <c r="J75" i="25"/>
  <c r="K72" i="25"/>
  <c r="L72" i="25"/>
  <c r="K73" i="25"/>
  <c r="L73" i="25"/>
  <c r="J73" i="25"/>
  <c r="J72" i="25"/>
  <c r="K69" i="25"/>
  <c r="L69" i="25"/>
  <c r="K70" i="25"/>
  <c r="L70" i="25"/>
  <c r="J70" i="25"/>
  <c r="J69" i="25"/>
  <c r="K66" i="25"/>
  <c r="L66" i="25"/>
  <c r="K67" i="25"/>
  <c r="L67" i="25"/>
  <c r="J67" i="25"/>
  <c r="J66" i="25"/>
  <c r="K64" i="25"/>
  <c r="L64" i="25"/>
  <c r="J64" i="25"/>
  <c r="K61" i="25"/>
  <c r="L61" i="25"/>
  <c r="K62" i="25"/>
  <c r="L62" i="25"/>
  <c r="J62" i="25"/>
  <c r="J61" i="25"/>
  <c r="K58" i="25"/>
  <c r="L58" i="25"/>
  <c r="K59" i="25"/>
  <c r="L59" i="25"/>
  <c r="J59" i="25"/>
  <c r="J58" i="25"/>
  <c r="K55" i="25"/>
  <c r="L55" i="25"/>
  <c r="K56" i="25"/>
  <c r="L56" i="25"/>
  <c r="J56" i="25"/>
  <c r="J55" i="25"/>
  <c r="K40" i="25"/>
  <c r="L40" i="25"/>
  <c r="K41" i="25"/>
  <c r="L41" i="25"/>
  <c r="J41" i="25"/>
  <c r="J40" i="25"/>
  <c r="K37" i="25"/>
  <c r="L37" i="25"/>
  <c r="K38" i="25"/>
  <c r="L38" i="25"/>
  <c r="J38" i="25"/>
  <c r="J37" i="25"/>
  <c r="K43" i="25"/>
  <c r="L43" i="25"/>
  <c r="K44" i="25"/>
  <c r="L44" i="25"/>
  <c r="J44" i="25"/>
  <c r="J43" i="25"/>
  <c r="N21" i="21" l="1"/>
  <c r="N24" i="21" s="1"/>
  <c r="R92" i="26"/>
  <c r="R92" i="25"/>
  <c r="R10" i="23"/>
  <c r="R42" i="23"/>
  <c r="R33" i="22"/>
  <c r="G72" i="21"/>
  <c r="R10" i="22"/>
  <c r="Q18" i="20"/>
  <c r="R37" i="22"/>
  <c r="R14" i="22"/>
  <c r="Q18" i="19"/>
  <c r="N7" i="23"/>
  <c r="R7" i="23" s="1"/>
  <c r="R12" i="23"/>
  <c r="R8" i="23"/>
  <c r="R14" i="23"/>
  <c r="R13" i="22"/>
  <c r="O45" i="21"/>
  <c r="O48" i="21" s="1"/>
  <c r="R9" i="21"/>
  <c r="Q9" i="20"/>
  <c r="R45" i="26"/>
  <c r="R45" i="24"/>
  <c r="O45" i="23"/>
  <c r="O48" i="23" s="1"/>
  <c r="N21" i="23"/>
  <c r="R18" i="23"/>
  <c r="R11" i="23"/>
  <c r="R19" i="23"/>
  <c r="R20" i="23"/>
  <c r="R13" i="23"/>
  <c r="Q48" i="22"/>
  <c r="R18" i="22"/>
  <c r="R39" i="21"/>
  <c r="R44" i="21"/>
  <c r="R32" i="21"/>
  <c r="J69" i="21"/>
  <c r="R22" i="22"/>
  <c r="N45" i="22"/>
  <c r="N48" i="22" s="1"/>
  <c r="G72" i="22"/>
  <c r="R15" i="23"/>
  <c r="R36" i="21"/>
  <c r="R16" i="23"/>
  <c r="Q24" i="22"/>
  <c r="R9" i="23"/>
  <c r="R17" i="23"/>
  <c r="R16" i="21"/>
  <c r="R33" i="21"/>
  <c r="N21" i="22"/>
  <c r="N24" i="22" s="1"/>
  <c r="R92" i="24"/>
  <c r="R7" i="12"/>
  <c r="O46" i="12"/>
  <c r="R46" i="12" s="1"/>
  <c r="R45" i="25"/>
  <c r="R36" i="23"/>
  <c r="R33" i="23"/>
  <c r="R40" i="23"/>
  <c r="R37" i="23"/>
  <c r="G72" i="23"/>
  <c r="N23" i="23"/>
  <c r="O45" i="22"/>
  <c r="O48" i="22" s="1"/>
  <c r="R34" i="22"/>
  <c r="R40" i="22"/>
  <c r="R35" i="22"/>
  <c r="R41" i="21"/>
  <c r="R46" i="21"/>
  <c r="H72" i="21"/>
  <c r="Q24" i="21"/>
  <c r="O21" i="21"/>
  <c r="R14" i="21"/>
  <c r="O7" i="21"/>
  <c r="R11" i="21"/>
  <c r="N31" i="23"/>
  <c r="R31" i="23" s="1"/>
  <c r="Q48" i="23"/>
  <c r="R32" i="23"/>
  <c r="R38" i="23"/>
  <c r="R35" i="23"/>
  <c r="R34" i="23"/>
  <c r="J69" i="23"/>
  <c r="O23" i="23"/>
  <c r="O21" i="23"/>
  <c r="J55" i="22"/>
  <c r="R41" i="22"/>
  <c r="R42" i="22"/>
  <c r="R32" i="22"/>
  <c r="R36" i="22"/>
  <c r="R11" i="22"/>
  <c r="R15" i="22"/>
  <c r="H72" i="22"/>
  <c r="R17" i="22"/>
  <c r="R9" i="22"/>
  <c r="O21" i="22"/>
  <c r="J69" i="22"/>
  <c r="O7" i="22"/>
  <c r="R7" i="22" s="1"/>
  <c r="R38" i="21"/>
  <c r="N45" i="21"/>
  <c r="R37" i="21"/>
  <c r="R40" i="21"/>
  <c r="R42" i="21"/>
  <c r="R13" i="21"/>
  <c r="R19" i="21"/>
  <c r="R39" i="23"/>
  <c r="O22" i="23"/>
  <c r="R22" i="23" s="1"/>
  <c r="Q24" i="23"/>
  <c r="R41" i="23"/>
  <c r="R44" i="22"/>
  <c r="R17" i="21"/>
  <c r="R19" i="22"/>
  <c r="Q48" i="21"/>
  <c r="R43" i="23"/>
  <c r="R44" i="23"/>
  <c r="R20" i="21"/>
  <c r="R12" i="21"/>
  <c r="R8" i="21"/>
  <c r="R47" i="23"/>
  <c r="J55" i="23"/>
  <c r="J55" i="21"/>
  <c r="R35" i="21"/>
  <c r="R38" i="22"/>
  <c r="R39" i="22"/>
  <c r="R16" i="22"/>
  <c r="R22" i="21"/>
  <c r="R43" i="22"/>
  <c r="R34" i="21"/>
  <c r="R20" i="22"/>
  <c r="R10" i="21"/>
  <c r="R43" i="21"/>
  <c r="R18" i="21"/>
  <c r="R31" i="22"/>
  <c r="H72" i="23"/>
  <c r="R15" i="21"/>
  <c r="N31" i="21"/>
  <c r="K34" i="25"/>
  <c r="L34" i="25"/>
  <c r="K35" i="25"/>
  <c r="L35" i="25"/>
  <c r="J35" i="25"/>
  <c r="J34" i="25"/>
  <c r="K31" i="25"/>
  <c r="L31" i="25"/>
  <c r="K32" i="25"/>
  <c r="L32" i="25"/>
  <c r="J32" i="25"/>
  <c r="J31" i="25"/>
  <c r="K28" i="25"/>
  <c r="L28" i="25"/>
  <c r="K29" i="25"/>
  <c r="L29" i="25"/>
  <c r="J29" i="25"/>
  <c r="J28" i="25"/>
  <c r="K25" i="25"/>
  <c r="L25" i="25"/>
  <c r="K26" i="25"/>
  <c r="L26" i="25"/>
  <c r="J26" i="25"/>
  <c r="J25" i="25"/>
  <c r="K22" i="25"/>
  <c r="L22" i="25"/>
  <c r="K23" i="25"/>
  <c r="L23" i="25"/>
  <c r="J23" i="25"/>
  <c r="J22" i="25"/>
  <c r="K19" i="25"/>
  <c r="L19" i="25"/>
  <c r="K20" i="25"/>
  <c r="L20" i="25"/>
  <c r="J20" i="25"/>
  <c r="J19" i="25"/>
  <c r="K17" i="25"/>
  <c r="L17" i="25"/>
  <c r="J17" i="25"/>
  <c r="K14" i="25"/>
  <c r="L14" i="25"/>
  <c r="K15" i="25"/>
  <c r="L15" i="25"/>
  <c r="J15" i="25"/>
  <c r="J14" i="25"/>
  <c r="K11" i="25"/>
  <c r="L11" i="25"/>
  <c r="K12" i="25"/>
  <c r="L12" i="25"/>
  <c r="J12" i="25"/>
  <c r="J11" i="25"/>
  <c r="K8" i="25"/>
  <c r="L8" i="25"/>
  <c r="K9" i="25"/>
  <c r="L9" i="25"/>
  <c r="J9" i="25"/>
  <c r="J8" i="25"/>
  <c r="K90" i="24"/>
  <c r="L90" i="24"/>
  <c r="K91" i="24"/>
  <c r="L91" i="24"/>
  <c r="J91" i="24"/>
  <c r="J90" i="24"/>
  <c r="K87" i="24"/>
  <c r="L87" i="24"/>
  <c r="K88" i="24"/>
  <c r="L88" i="24"/>
  <c r="J88" i="24"/>
  <c r="J87" i="24"/>
  <c r="K84" i="24"/>
  <c r="L84" i="24"/>
  <c r="K85" i="24"/>
  <c r="L85" i="24"/>
  <c r="J85" i="24"/>
  <c r="J84" i="24"/>
  <c r="K81" i="24"/>
  <c r="L81" i="24"/>
  <c r="K82" i="24"/>
  <c r="L82" i="24"/>
  <c r="J82" i="24"/>
  <c r="J81" i="24"/>
  <c r="K78" i="24"/>
  <c r="L78" i="24"/>
  <c r="K79" i="24"/>
  <c r="L79" i="24"/>
  <c r="J79" i="24"/>
  <c r="J78" i="24"/>
  <c r="K75" i="24"/>
  <c r="L75" i="24"/>
  <c r="K76" i="24"/>
  <c r="L76" i="24"/>
  <c r="J76" i="24"/>
  <c r="J75" i="24"/>
  <c r="K72" i="24"/>
  <c r="L72" i="24"/>
  <c r="K73" i="24"/>
  <c r="L73" i="24"/>
  <c r="J73" i="24"/>
  <c r="J72" i="24"/>
  <c r="K69" i="24"/>
  <c r="L69" i="24"/>
  <c r="K70" i="24"/>
  <c r="L70" i="24"/>
  <c r="J70" i="24"/>
  <c r="J69" i="24"/>
  <c r="K66" i="24"/>
  <c r="L66" i="24"/>
  <c r="K67" i="24"/>
  <c r="L67" i="24"/>
  <c r="J67" i="24"/>
  <c r="J66" i="24"/>
  <c r="K64" i="24"/>
  <c r="L64" i="24"/>
  <c r="J64" i="24"/>
  <c r="K61" i="24"/>
  <c r="L61" i="24"/>
  <c r="K62" i="24"/>
  <c r="L62" i="24"/>
  <c r="J62" i="24"/>
  <c r="J61" i="24"/>
  <c r="K58" i="24"/>
  <c r="L58" i="24"/>
  <c r="K59" i="24"/>
  <c r="L59" i="24"/>
  <c r="J59" i="24"/>
  <c r="J58" i="24"/>
  <c r="K55" i="24"/>
  <c r="L55" i="24"/>
  <c r="K56" i="24"/>
  <c r="L56" i="24"/>
  <c r="J56" i="24"/>
  <c r="J55" i="24"/>
  <c r="K43" i="24"/>
  <c r="L43" i="24"/>
  <c r="K44" i="24"/>
  <c r="L44" i="24"/>
  <c r="J44" i="24"/>
  <c r="J43" i="24"/>
  <c r="K40" i="24"/>
  <c r="L40" i="24"/>
  <c r="K41" i="24"/>
  <c r="L41" i="24"/>
  <c r="J41" i="24"/>
  <c r="J40" i="24"/>
  <c r="K37" i="24"/>
  <c r="L37" i="24"/>
  <c r="K38" i="24"/>
  <c r="L38" i="24"/>
  <c r="J38" i="24"/>
  <c r="J37" i="24"/>
  <c r="K34" i="24"/>
  <c r="L34" i="24"/>
  <c r="K35" i="24"/>
  <c r="L35" i="24"/>
  <c r="J35" i="24"/>
  <c r="J34" i="24"/>
  <c r="K31" i="24"/>
  <c r="L31" i="24"/>
  <c r="K32" i="24"/>
  <c r="L32" i="24"/>
  <c r="J32" i="24"/>
  <c r="J31" i="24"/>
  <c r="K28" i="24"/>
  <c r="L28" i="24"/>
  <c r="K29" i="24"/>
  <c r="L29" i="24"/>
  <c r="J29" i="24"/>
  <c r="J28" i="24"/>
  <c r="K25" i="24"/>
  <c r="L25" i="24"/>
  <c r="K26" i="24"/>
  <c r="L26" i="24"/>
  <c r="J26" i="24"/>
  <c r="J25" i="24"/>
  <c r="K22" i="24"/>
  <c r="L22" i="24"/>
  <c r="K23" i="24"/>
  <c r="L23" i="24"/>
  <c r="J23" i="24"/>
  <c r="J22" i="24"/>
  <c r="K19" i="24"/>
  <c r="L19" i="24"/>
  <c r="K20" i="24"/>
  <c r="L20" i="24"/>
  <c r="J20" i="24"/>
  <c r="J19" i="24"/>
  <c r="K17" i="24"/>
  <c r="L17" i="24"/>
  <c r="J17" i="24"/>
  <c r="K14" i="24"/>
  <c r="L14" i="24"/>
  <c r="K15" i="24"/>
  <c r="L15" i="24"/>
  <c r="J15" i="24"/>
  <c r="J14" i="24"/>
  <c r="R21" i="21" l="1"/>
  <c r="J72" i="21"/>
  <c r="R21" i="22"/>
  <c r="R45" i="21"/>
  <c r="O24" i="21"/>
  <c r="R24" i="21" s="1"/>
  <c r="N24" i="23"/>
  <c r="J72" i="23"/>
  <c r="R45" i="22"/>
  <c r="R45" i="23"/>
  <c r="R21" i="23"/>
  <c r="J72" i="22"/>
  <c r="R7" i="21"/>
  <c r="R23" i="23"/>
  <c r="N48" i="23"/>
  <c r="R48" i="23" s="1"/>
  <c r="O24" i="23"/>
  <c r="R48" i="22"/>
  <c r="O24" i="22"/>
  <c r="R24" i="22" s="1"/>
  <c r="N48" i="21"/>
  <c r="R48" i="21" s="1"/>
  <c r="R31" i="21"/>
  <c r="K11" i="24"/>
  <c r="L11" i="24"/>
  <c r="K12" i="24"/>
  <c r="L12" i="24"/>
  <c r="J12" i="24"/>
  <c r="J11" i="24"/>
  <c r="L8" i="24"/>
  <c r="L9" i="24"/>
  <c r="K9" i="24"/>
  <c r="K8" i="24"/>
  <c r="J9" i="24"/>
  <c r="J8" i="24"/>
  <c r="R24" i="23" l="1"/>
  <c r="E60" i="30" l="1"/>
  <c r="D60" i="30"/>
  <c r="E57" i="30"/>
  <c r="D57" i="30"/>
  <c r="C57" i="30"/>
  <c r="E56" i="30"/>
  <c r="D56" i="30"/>
  <c r="C56" i="30"/>
  <c r="E55" i="30"/>
  <c r="D55" i="30"/>
  <c r="C55" i="30"/>
  <c r="E54" i="30"/>
  <c r="D54" i="30"/>
  <c r="C54" i="30"/>
  <c r="L46" i="30"/>
  <c r="D45" i="30"/>
  <c r="C45" i="30"/>
  <c r="L41" i="30"/>
  <c r="D37" i="30"/>
  <c r="C37" i="30"/>
  <c r="C24" i="30"/>
  <c r="D15" i="30"/>
  <c r="C15" i="30"/>
  <c r="D7" i="30"/>
  <c r="C7" i="30"/>
  <c r="D57" i="28"/>
  <c r="C57" i="28"/>
  <c r="D46" i="28"/>
  <c r="K54" i="28" s="1"/>
  <c r="L48" i="28"/>
  <c r="C46" i="28"/>
  <c r="D78" i="28"/>
  <c r="C78" i="28"/>
  <c r="D73" i="28"/>
  <c r="C73" i="28"/>
  <c r="D72" i="28"/>
  <c r="C72" i="28"/>
  <c r="D71" i="28"/>
  <c r="C71" i="28"/>
  <c r="D70" i="28"/>
  <c r="C70" i="28"/>
  <c r="D69" i="28"/>
  <c r="C69" i="28"/>
  <c r="D30" i="28"/>
  <c r="E30" i="28"/>
  <c r="D31" i="28"/>
  <c r="E31" i="28"/>
  <c r="D32" i="28"/>
  <c r="E32" i="28"/>
  <c r="D33" i="28"/>
  <c r="E33" i="28"/>
  <c r="D34" i="28"/>
  <c r="E34" i="28"/>
  <c r="D36" i="28"/>
  <c r="E36" i="28"/>
  <c r="D38" i="28"/>
  <c r="E38" i="28"/>
  <c r="D39" i="28"/>
  <c r="E39" i="28"/>
  <c r="D18" i="28"/>
  <c r="D7" i="28"/>
  <c r="C18" i="28"/>
  <c r="C7" i="28"/>
  <c r="C39" i="28"/>
  <c r="C38" i="28"/>
  <c r="C36" i="28"/>
  <c r="C34" i="28"/>
  <c r="C33" i="28"/>
  <c r="C32" i="28"/>
  <c r="C31" i="28"/>
  <c r="C30" i="28"/>
  <c r="C46" i="12"/>
  <c r="K27" i="28" l="1"/>
  <c r="K26" i="28"/>
  <c r="J26" i="28"/>
  <c r="J27" i="28"/>
  <c r="J52" i="28"/>
  <c r="J54" i="28"/>
  <c r="K49" i="28"/>
  <c r="K52" i="28"/>
  <c r="K13" i="28"/>
  <c r="K15" i="28"/>
  <c r="J13" i="28"/>
  <c r="J15" i="28"/>
  <c r="J64" i="28"/>
  <c r="J66" i="28"/>
  <c r="J63" i="28"/>
  <c r="J67" i="28"/>
  <c r="K63" i="28"/>
  <c r="K66" i="28"/>
  <c r="K67" i="28"/>
  <c r="K64" i="28"/>
  <c r="K20" i="28"/>
  <c r="K24" i="28"/>
  <c r="J21" i="28"/>
  <c r="J24" i="28"/>
  <c r="K42" i="30"/>
  <c r="K43" i="30"/>
  <c r="J42" i="30"/>
  <c r="J43" i="30"/>
  <c r="K9" i="28"/>
  <c r="J11" i="28"/>
  <c r="C142" i="12"/>
  <c r="J47" i="12"/>
  <c r="J59" i="28"/>
  <c r="K60" i="28"/>
  <c r="D53" i="30"/>
  <c r="K56" i="30" s="1"/>
  <c r="D23" i="30"/>
  <c r="K24" i="30" s="1"/>
  <c r="K9" i="30"/>
  <c r="K10" i="30"/>
  <c r="K14" i="30"/>
  <c r="L49" i="30"/>
  <c r="K48" i="30"/>
  <c r="K40" i="30"/>
  <c r="L38" i="30"/>
  <c r="K39" i="30"/>
  <c r="K44" i="30"/>
  <c r="K17" i="30"/>
  <c r="K19" i="30"/>
  <c r="L14" i="30"/>
  <c r="J8" i="30"/>
  <c r="L8" i="30"/>
  <c r="J19" i="30"/>
  <c r="J17" i="30"/>
  <c r="L19" i="30"/>
  <c r="L17" i="30"/>
  <c r="J16" i="30"/>
  <c r="L18" i="30"/>
  <c r="C23" i="30"/>
  <c r="J7" i="30" s="1"/>
  <c r="K8" i="30"/>
  <c r="J9" i="30"/>
  <c r="L9" i="30"/>
  <c r="J10" i="30"/>
  <c r="L10" i="30"/>
  <c r="J14" i="30"/>
  <c r="L16" i="30"/>
  <c r="J18" i="30"/>
  <c r="E23" i="30"/>
  <c r="C53" i="30"/>
  <c r="J44" i="30"/>
  <c r="J40" i="30"/>
  <c r="J39" i="30"/>
  <c r="L37" i="30"/>
  <c r="L44" i="30"/>
  <c r="L40" i="30"/>
  <c r="L39" i="30"/>
  <c r="J38" i="30"/>
  <c r="J41" i="30"/>
  <c r="J52" i="30"/>
  <c r="J48" i="30"/>
  <c r="J49" i="30"/>
  <c r="L52" i="30"/>
  <c r="L48" i="30"/>
  <c r="L47" i="30"/>
  <c r="J46" i="30"/>
  <c r="J47" i="30"/>
  <c r="K16" i="30"/>
  <c r="K18" i="30"/>
  <c r="K38" i="30"/>
  <c r="K41" i="30"/>
  <c r="K49" i="30"/>
  <c r="K47" i="30"/>
  <c r="K46" i="30"/>
  <c r="K52" i="30"/>
  <c r="L47" i="28"/>
  <c r="J60" i="28"/>
  <c r="K59" i="28"/>
  <c r="C68" i="28"/>
  <c r="J58" i="28"/>
  <c r="J62" i="28"/>
  <c r="K61" i="28"/>
  <c r="L55" i="28"/>
  <c r="L51" i="28"/>
  <c r="L49" i="28"/>
  <c r="J47" i="28"/>
  <c r="K56" i="28"/>
  <c r="J55" i="28"/>
  <c r="K53" i="28"/>
  <c r="J51" i="28"/>
  <c r="K50" i="28"/>
  <c r="J49" i="28"/>
  <c r="K48" i="28"/>
  <c r="L58" i="28"/>
  <c r="L62" i="28"/>
  <c r="L60" i="28"/>
  <c r="K47" i="28"/>
  <c r="L56" i="28"/>
  <c r="J56" i="28"/>
  <c r="K55" i="28"/>
  <c r="L53" i="28"/>
  <c r="J53" i="28"/>
  <c r="K51" i="28"/>
  <c r="L50" i="28"/>
  <c r="J50" i="28"/>
  <c r="J48" i="28"/>
  <c r="K58" i="28"/>
  <c r="K62" i="28"/>
  <c r="L61" i="28"/>
  <c r="J61" i="28"/>
  <c r="L59" i="28"/>
  <c r="D68" i="28"/>
  <c r="L10" i="28"/>
  <c r="C29" i="28"/>
  <c r="J10" i="28"/>
  <c r="K10" i="28"/>
  <c r="J14" i="28"/>
  <c r="J9" i="28"/>
  <c r="K19" i="28"/>
  <c r="L28" i="28"/>
  <c r="J28" i="28"/>
  <c r="L25" i="28"/>
  <c r="J25" i="28"/>
  <c r="K23" i="28"/>
  <c r="L22" i="28"/>
  <c r="J22" i="28"/>
  <c r="K21" i="28"/>
  <c r="L20" i="28"/>
  <c r="J20" i="28"/>
  <c r="J17" i="28"/>
  <c r="L8" i="28"/>
  <c r="J19" i="28"/>
  <c r="L19" i="28"/>
  <c r="K28" i="28"/>
  <c r="K25" i="28"/>
  <c r="L23" i="28"/>
  <c r="J23" i="28"/>
  <c r="K22" i="28"/>
  <c r="L21" i="28"/>
  <c r="D29" i="28"/>
  <c r="E29" i="28"/>
  <c r="L36" i="28" s="1"/>
  <c r="J8" i="28"/>
  <c r="J16" i="28"/>
  <c r="J12" i="28"/>
  <c r="K8" i="28"/>
  <c r="L17" i="28"/>
  <c r="L16" i="28"/>
  <c r="L14" i="28"/>
  <c r="L12" i="28"/>
  <c r="L11" i="28"/>
  <c r="L9" i="28"/>
  <c r="K17" i="28"/>
  <c r="K16" i="28"/>
  <c r="K14" i="28"/>
  <c r="K12" i="28"/>
  <c r="K11" i="28"/>
  <c r="K38" i="28" l="1"/>
  <c r="K37" i="28"/>
  <c r="J36" i="28"/>
  <c r="J38" i="28"/>
  <c r="J37" i="28"/>
  <c r="L39" i="28"/>
  <c r="L35" i="28"/>
  <c r="K39" i="28"/>
  <c r="K35" i="28"/>
  <c r="J74" i="28"/>
  <c r="J75" i="28"/>
  <c r="K75" i="28"/>
  <c r="K74" i="28"/>
  <c r="J32" i="28"/>
  <c r="J35" i="28"/>
  <c r="K36" i="28"/>
  <c r="K7" i="30"/>
  <c r="J27" i="30"/>
  <c r="J26" i="30"/>
  <c r="K7" i="28"/>
  <c r="J69" i="28"/>
  <c r="L24" i="30"/>
  <c r="L57" i="28"/>
  <c r="J45" i="30"/>
  <c r="J39" i="28"/>
  <c r="L46" i="28"/>
  <c r="J57" i="28"/>
  <c r="L78" i="28"/>
  <c r="L72" i="28"/>
  <c r="J37" i="30"/>
  <c r="J24" i="30"/>
  <c r="L70" i="28"/>
  <c r="K37" i="30"/>
  <c r="L45" i="30"/>
  <c r="L53" i="30" s="1"/>
  <c r="J73" i="28"/>
  <c r="K55" i="30"/>
  <c r="K15" i="30"/>
  <c r="K54" i="30"/>
  <c r="K60" i="30"/>
  <c r="K57" i="30"/>
  <c r="K45" i="30"/>
  <c r="K30" i="30"/>
  <c r="K27" i="30"/>
  <c r="K26" i="30"/>
  <c r="K25" i="30"/>
  <c r="J25" i="30"/>
  <c r="L7" i="30"/>
  <c r="L15" i="30"/>
  <c r="J15" i="30"/>
  <c r="J23" i="30" s="1"/>
  <c r="L27" i="30"/>
  <c r="L60" i="30"/>
  <c r="L57" i="30"/>
  <c r="L54" i="30"/>
  <c r="L56" i="30"/>
  <c r="L55" i="30"/>
  <c r="J56" i="30"/>
  <c r="J55" i="30"/>
  <c r="J60" i="30"/>
  <c r="J57" i="30"/>
  <c r="J54" i="30"/>
  <c r="L30" i="30"/>
  <c r="L26" i="30"/>
  <c r="L25" i="30"/>
  <c r="J30" i="30"/>
  <c r="J30" i="28"/>
  <c r="L71" i="28"/>
  <c r="L73" i="28"/>
  <c r="L69" i="28"/>
  <c r="J46" i="28"/>
  <c r="J78" i="28"/>
  <c r="J72" i="28"/>
  <c r="J70" i="28"/>
  <c r="J71" i="28"/>
  <c r="K46" i="28"/>
  <c r="K71" i="28"/>
  <c r="K70" i="28"/>
  <c r="K73" i="28"/>
  <c r="K69" i="28"/>
  <c r="K78" i="28"/>
  <c r="K72" i="28"/>
  <c r="K57" i="28"/>
  <c r="J31" i="28"/>
  <c r="J33" i="28"/>
  <c r="J7" i="28"/>
  <c r="J34" i="28"/>
  <c r="J18" i="28"/>
  <c r="L7" i="28"/>
  <c r="L32" i="28"/>
  <c r="L34" i="28"/>
  <c r="L30" i="28"/>
  <c r="L31" i="28"/>
  <c r="L33" i="28"/>
  <c r="L18" i="28"/>
  <c r="K31" i="28"/>
  <c r="K33" i="28"/>
  <c r="K18" i="28"/>
  <c r="K32" i="28"/>
  <c r="K34" i="28"/>
  <c r="K30" i="28"/>
  <c r="Q3" i="22"/>
  <c r="Q3" i="26" s="1"/>
  <c r="Q3" i="21"/>
  <c r="Q27" i="21" s="1"/>
  <c r="P3" i="20"/>
  <c r="P12" i="20" s="1"/>
  <c r="I21" i="20" s="1"/>
  <c r="I21" i="19"/>
  <c r="P12" i="19"/>
  <c r="K23" i="30" l="1"/>
  <c r="K53" i="30"/>
  <c r="J68" i="28"/>
  <c r="K29" i="28"/>
  <c r="J53" i="30"/>
  <c r="L68" i="28"/>
  <c r="J29" i="28"/>
  <c r="K68" i="28"/>
  <c r="J97" i="26"/>
  <c r="Q50" i="26"/>
  <c r="Q3" i="23"/>
  <c r="Q3" i="33" s="1"/>
  <c r="J51" i="21"/>
  <c r="Q27" i="22"/>
  <c r="J51" i="22" s="1"/>
  <c r="L23" i="30"/>
  <c r="L29" i="28"/>
  <c r="Q36" i="33" l="1"/>
  <c r="J69" i="33"/>
  <c r="Q3" i="24"/>
  <c r="Q3" i="28"/>
  <c r="Q3" i="12"/>
  <c r="Q3" i="30"/>
  <c r="Q27" i="23"/>
  <c r="J51" i="23"/>
  <c r="C103" i="12"/>
  <c r="Q42" i="28" l="1"/>
  <c r="J81" i="28"/>
  <c r="Q33" i="30"/>
  <c r="J63" i="30"/>
  <c r="J99" i="12"/>
  <c r="Q51" i="12"/>
  <c r="Q3" i="25"/>
  <c r="J97" i="24"/>
  <c r="Q50" i="24"/>
  <c r="E138" i="26"/>
  <c r="D138" i="26"/>
  <c r="C138" i="26"/>
  <c r="E137" i="26"/>
  <c r="D137" i="26"/>
  <c r="C137" i="26"/>
  <c r="E136" i="26"/>
  <c r="D136" i="26"/>
  <c r="C136" i="26"/>
  <c r="E135" i="26"/>
  <c r="D135" i="26"/>
  <c r="C135" i="26"/>
  <c r="E134" i="26"/>
  <c r="D134" i="26"/>
  <c r="C134" i="26"/>
  <c r="E133" i="26"/>
  <c r="D133" i="26"/>
  <c r="C133" i="26"/>
  <c r="E132" i="26"/>
  <c r="D132" i="26"/>
  <c r="C132" i="26"/>
  <c r="E131" i="26"/>
  <c r="D131" i="26"/>
  <c r="C131" i="26"/>
  <c r="E130" i="26"/>
  <c r="D130" i="26"/>
  <c r="C130" i="26"/>
  <c r="E129" i="26"/>
  <c r="D129" i="26"/>
  <c r="C129" i="26"/>
  <c r="E128" i="26"/>
  <c r="D128" i="26"/>
  <c r="C128" i="26"/>
  <c r="E127" i="26"/>
  <c r="D127" i="26"/>
  <c r="C127" i="26"/>
  <c r="E126" i="26"/>
  <c r="D126" i="26"/>
  <c r="C126" i="26"/>
  <c r="E125" i="26"/>
  <c r="D125" i="26"/>
  <c r="C125" i="26"/>
  <c r="E124" i="26"/>
  <c r="D124" i="26"/>
  <c r="C124" i="26"/>
  <c r="E123" i="26"/>
  <c r="D123" i="26"/>
  <c r="C123" i="26"/>
  <c r="E122" i="26"/>
  <c r="D122" i="26"/>
  <c r="C122" i="26"/>
  <c r="E121" i="26"/>
  <c r="D121" i="26"/>
  <c r="C121" i="26"/>
  <c r="E120" i="26"/>
  <c r="D120" i="26"/>
  <c r="C120" i="26"/>
  <c r="E119" i="26"/>
  <c r="D119" i="26"/>
  <c r="C119" i="26"/>
  <c r="E118" i="26"/>
  <c r="D118" i="26"/>
  <c r="C118" i="26"/>
  <c r="E117" i="26"/>
  <c r="D117" i="26"/>
  <c r="C117" i="26"/>
  <c r="E116" i="26"/>
  <c r="D116" i="26"/>
  <c r="C116" i="26"/>
  <c r="E115" i="26"/>
  <c r="D115" i="26"/>
  <c r="C115" i="26"/>
  <c r="E114" i="26"/>
  <c r="D114" i="26"/>
  <c r="C114" i="26"/>
  <c r="E113" i="26"/>
  <c r="D113" i="26"/>
  <c r="C113" i="26"/>
  <c r="E112" i="26"/>
  <c r="D112" i="26"/>
  <c r="C112" i="26"/>
  <c r="E111" i="26"/>
  <c r="D111" i="26"/>
  <c r="C111" i="26"/>
  <c r="E110" i="26"/>
  <c r="D110" i="26"/>
  <c r="C110" i="26"/>
  <c r="E109" i="26"/>
  <c r="D109" i="26"/>
  <c r="C109" i="26"/>
  <c r="E108" i="26"/>
  <c r="D108" i="26"/>
  <c r="C108" i="26"/>
  <c r="E107" i="26"/>
  <c r="D107" i="26"/>
  <c r="C107" i="26"/>
  <c r="E106" i="26"/>
  <c r="D106" i="26"/>
  <c r="C106" i="26"/>
  <c r="E105" i="26"/>
  <c r="D105" i="26"/>
  <c r="C105" i="26"/>
  <c r="E104" i="26"/>
  <c r="D104" i="26"/>
  <c r="C104" i="26"/>
  <c r="E103" i="26"/>
  <c r="D103" i="26"/>
  <c r="C103" i="26"/>
  <c r="E102" i="26"/>
  <c r="D102" i="26"/>
  <c r="C102" i="26"/>
  <c r="E101" i="26"/>
  <c r="D101" i="26"/>
  <c r="C101" i="26"/>
  <c r="E94" i="26"/>
  <c r="D94" i="26"/>
  <c r="C94" i="26"/>
  <c r="E93" i="26"/>
  <c r="D93" i="26"/>
  <c r="C93" i="26"/>
  <c r="E92" i="26"/>
  <c r="D92" i="26"/>
  <c r="K86" i="26" s="1"/>
  <c r="C92" i="26"/>
  <c r="J83" i="26" s="1"/>
  <c r="E47" i="26"/>
  <c r="D47" i="26"/>
  <c r="C47" i="26"/>
  <c r="E46" i="26"/>
  <c r="D46" i="26"/>
  <c r="C46" i="26"/>
  <c r="E45" i="26"/>
  <c r="D45" i="26"/>
  <c r="C45" i="26"/>
  <c r="J36" i="26" s="1"/>
  <c r="E138" i="25"/>
  <c r="D138" i="25"/>
  <c r="C138" i="25"/>
  <c r="E137" i="25"/>
  <c r="D137" i="25"/>
  <c r="C137" i="25"/>
  <c r="E136" i="25"/>
  <c r="D136" i="25"/>
  <c r="C136" i="25"/>
  <c r="E135" i="25"/>
  <c r="D135" i="25"/>
  <c r="C135" i="25"/>
  <c r="E134" i="25"/>
  <c r="D134" i="25"/>
  <c r="C134" i="25"/>
  <c r="E133" i="25"/>
  <c r="D133" i="25"/>
  <c r="C133" i="25"/>
  <c r="E132" i="25"/>
  <c r="D132" i="25"/>
  <c r="C132" i="25"/>
  <c r="E131" i="25"/>
  <c r="D131" i="25"/>
  <c r="C131" i="25"/>
  <c r="E130" i="25"/>
  <c r="D130" i="25"/>
  <c r="C130" i="25"/>
  <c r="E129" i="25"/>
  <c r="D129" i="25"/>
  <c r="C129" i="25"/>
  <c r="E128" i="25"/>
  <c r="D128" i="25"/>
  <c r="C128" i="25"/>
  <c r="E127" i="25"/>
  <c r="D127" i="25"/>
  <c r="C127" i="25"/>
  <c r="E126" i="25"/>
  <c r="D126" i="25"/>
  <c r="C126" i="25"/>
  <c r="E125" i="25"/>
  <c r="D125" i="25"/>
  <c r="C125" i="25"/>
  <c r="E124" i="25"/>
  <c r="D124" i="25"/>
  <c r="C124" i="25"/>
  <c r="E123" i="25"/>
  <c r="D123" i="25"/>
  <c r="C123" i="25"/>
  <c r="E122" i="25"/>
  <c r="D122" i="25"/>
  <c r="C122" i="25"/>
  <c r="E121" i="25"/>
  <c r="D121" i="25"/>
  <c r="C121" i="25"/>
  <c r="E120" i="25"/>
  <c r="D120" i="25"/>
  <c r="C120" i="25"/>
  <c r="E119" i="25"/>
  <c r="D119" i="25"/>
  <c r="C119" i="25"/>
  <c r="E118" i="25"/>
  <c r="D118" i="25"/>
  <c r="C118" i="25"/>
  <c r="E117" i="25"/>
  <c r="D117" i="25"/>
  <c r="C117" i="25"/>
  <c r="E116" i="25"/>
  <c r="D116" i="25"/>
  <c r="C116" i="25"/>
  <c r="E115" i="25"/>
  <c r="D115" i="25"/>
  <c r="C115" i="25"/>
  <c r="E114" i="25"/>
  <c r="D114" i="25"/>
  <c r="C114" i="25"/>
  <c r="E113" i="25"/>
  <c r="D113" i="25"/>
  <c r="C113" i="25"/>
  <c r="E112" i="25"/>
  <c r="D112" i="25"/>
  <c r="C112" i="25"/>
  <c r="E111" i="25"/>
  <c r="D111" i="25"/>
  <c r="C111" i="25"/>
  <c r="E110" i="25"/>
  <c r="D110" i="25"/>
  <c r="C110" i="25"/>
  <c r="E109" i="25"/>
  <c r="D109" i="25"/>
  <c r="C109" i="25"/>
  <c r="E108" i="25"/>
  <c r="D108" i="25"/>
  <c r="C108" i="25"/>
  <c r="E107" i="25"/>
  <c r="D107" i="25"/>
  <c r="C107" i="25"/>
  <c r="E106" i="25"/>
  <c r="D106" i="25"/>
  <c r="C106" i="25"/>
  <c r="E105" i="25"/>
  <c r="D105" i="25"/>
  <c r="C105" i="25"/>
  <c r="E104" i="25"/>
  <c r="D104" i="25"/>
  <c r="C104" i="25"/>
  <c r="E103" i="25"/>
  <c r="D103" i="25"/>
  <c r="C103" i="25"/>
  <c r="E102" i="25"/>
  <c r="D102" i="25"/>
  <c r="C102" i="25"/>
  <c r="E101" i="25"/>
  <c r="D101" i="25"/>
  <c r="C101" i="25"/>
  <c r="E94" i="25"/>
  <c r="D94" i="25"/>
  <c r="C94" i="25"/>
  <c r="E93" i="25"/>
  <c r="D93" i="25"/>
  <c r="C93" i="25"/>
  <c r="E92" i="25"/>
  <c r="L86" i="25" s="1"/>
  <c r="D92" i="25"/>
  <c r="C92" i="25"/>
  <c r="J86" i="25" s="1"/>
  <c r="K88" i="25"/>
  <c r="E47" i="25"/>
  <c r="D47" i="25"/>
  <c r="C47" i="25"/>
  <c r="E46" i="25"/>
  <c r="D46" i="25"/>
  <c r="C46" i="25"/>
  <c r="E45" i="25"/>
  <c r="L18" i="25" s="1"/>
  <c r="D45" i="25"/>
  <c r="K21" i="25" s="1"/>
  <c r="C45" i="25"/>
  <c r="J42" i="25" s="1"/>
  <c r="C102" i="24"/>
  <c r="D102" i="24"/>
  <c r="E102" i="24"/>
  <c r="C103" i="24"/>
  <c r="D103" i="24"/>
  <c r="E103" i="24"/>
  <c r="C104" i="24"/>
  <c r="D104" i="24"/>
  <c r="E104" i="24"/>
  <c r="C105" i="24"/>
  <c r="D105" i="24"/>
  <c r="E105" i="24"/>
  <c r="C106" i="24"/>
  <c r="D106" i="24"/>
  <c r="E106" i="24"/>
  <c r="C107" i="24"/>
  <c r="D107" i="24"/>
  <c r="E107" i="24"/>
  <c r="C108" i="24"/>
  <c r="D108" i="24"/>
  <c r="E108" i="24"/>
  <c r="C109" i="24"/>
  <c r="D109" i="24"/>
  <c r="E109" i="24"/>
  <c r="C110" i="24"/>
  <c r="D110" i="24"/>
  <c r="E110" i="24"/>
  <c r="C111" i="24"/>
  <c r="D111" i="24"/>
  <c r="E111" i="24"/>
  <c r="C112" i="24"/>
  <c r="D112" i="24"/>
  <c r="E112" i="24"/>
  <c r="C113" i="24"/>
  <c r="D113" i="24"/>
  <c r="E113" i="24"/>
  <c r="C114" i="24"/>
  <c r="D114" i="24"/>
  <c r="E114" i="24"/>
  <c r="C115" i="24"/>
  <c r="D115" i="24"/>
  <c r="E115" i="24"/>
  <c r="C116" i="24"/>
  <c r="D116" i="24"/>
  <c r="E116" i="24"/>
  <c r="C117" i="24"/>
  <c r="D117" i="24"/>
  <c r="E117" i="24"/>
  <c r="C118" i="24"/>
  <c r="D118" i="24"/>
  <c r="E118" i="24"/>
  <c r="C119" i="24"/>
  <c r="D119" i="24"/>
  <c r="E119" i="24"/>
  <c r="C120" i="24"/>
  <c r="D120" i="24"/>
  <c r="E120" i="24"/>
  <c r="C121" i="24"/>
  <c r="D121" i="24"/>
  <c r="E121" i="24"/>
  <c r="C122" i="24"/>
  <c r="D122" i="24"/>
  <c r="E122" i="24"/>
  <c r="C123" i="24"/>
  <c r="D123" i="24"/>
  <c r="E123" i="24"/>
  <c r="C124" i="24"/>
  <c r="D124" i="24"/>
  <c r="E124" i="24"/>
  <c r="C125" i="24"/>
  <c r="D125" i="24"/>
  <c r="E125" i="24"/>
  <c r="C126" i="24"/>
  <c r="D126" i="24"/>
  <c r="E126" i="24"/>
  <c r="C127" i="24"/>
  <c r="D127" i="24"/>
  <c r="E127" i="24"/>
  <c r="C128" i="24"/>
  <c r="D128" i="24"/>
  <c r="E128" i="24"/>
  <c r="C129" i="24"/>
  <c r="D129" i="24"/>
  <c r="E129" i="24"/>
  <c r="C130" i="24"/>
  <c r="D130" i="24"/>
  <c r="E130" i="24"/>
  <c r="C131" i="24"/>
  <c r="D131" i="24"/>
  <c r="E131" i="24"/>
  <c r="C132" i="24"/>
  <c r="D132" i="24"/>
  <c r="E132" i="24"/>
  <c r="C133" i="24"/>
  <c r="D133" i="24"/>
  <c r="E133" i="24"/>
  <c r="C134" i="24"/>
  <c r="D134" i="24"/>
  <c r="E134" i="24"/>
  <c r="C135" i="24"/>
  <c r="D135" i="24"/>
  <c r="E135" i="24"/>
  <c r="C136" i="24"/>
  <c r="D136" i="24"/>
  <c r="E136" i="24"/>
  <c r="C137" i="24"/>
  <c r="D137" i="24"/>
  <c r="E137" i="24"/>
  <c r="C138" i="24"/>
  <c r="D138" i="24"/>
  <c r="E138" i="24"/>
  <c r="D101" i="24"/>
  <c r="E101" i="24"/>
  <c r="C101" i="24"/>
  <c r="L71" i="25" l="1"/>
  <c r="L74" i="25"/>
  <c r="J7" i="25"/>
  <c r="L80" i="25"/>
  <c r="J13" i="25"/>
  <c r="J74" i="25"/>
  <c r="L89" i="25"/>
  <c r="L7" i="25"/>
  <c r="L57" i="25"/>
  <c r="J80" i="25"/>
  <c r="J54" i="25"/>
  <c r="J60" i="25"/>
  <c r="L63" i="25"/>
  <c r="L83" i="25"/>
  <c r="J68" i="25"/>
  <c r="L68" i="25"/>
  <c r="L80" i="26"/>
  <c r="L30" i="26"/>
  <c r="L42" i="26"/>
  <c r="L54" i="25"/>
  <c r="L60" i="25"/>
  <c r="L65" i="25"/>
  <c r="L77" i="25"/>
  <c r="K68" i="26"/>
  <c r="L33" i="26"/>
  <c r="J39" i="25"/>
  <c r="K7" i="25"/>
  <c r="K87" i="25"/>
  <c r="J97" i="25"/>
  <c r="Q50" i="25"/>
  <c r="J54" i="26"/>
  <c r="J68" i="26"/>
  <c r="L68" i="26"/>
  <c r="J71" i="26"/>
  <c r="J7" i="26"/>
  <c r="L21" i="26"/>
  <c r="K60" i="26"/>
  <c r="K80" i="26"/>
  <c r="J10" i="26"/>
  <c r="J80" i="26"/>
  <c r="L7" i="26"/>
  <c r="L16" i="26"/>
  <c r="L18" i="26"/>
  <c r="J21" i="26"/>
  <c r="J24" i="26"/>
  <c r="J33" i="26"/>
  <c r="K47" i="26"/>
  <c r="K39" i="26"/>
  <c r="K21" i="26"/>
  <c r="K13" i="26"/>
  <c r="J89" i="26"/>
  <c r="J77" i="26"/>
  <c r="J65" i="26"/>
  <c r="J57" i="26"/>
  <c r="L89" i="26"/>
  <c r="L86" i="26"/>
  <c r="L83" i="26"/>
  <c r="L77" i="26"/>
  <c r="L74" i="26"/>
  <c r="L71" i="26"/>
  <c r="L65" i="26"/>
  <c r="L63" i="26"/>
  <c r="L57" i="26"/>
  <c r="L54" i="26"/>
  <c r="J94" i="26"/>
  <c r="J36" i="25"/>
  <c r="J27" i="25"/>
  <c r="J16" i="25"/>
  <c r="L42" i="25"/>
  <c r="L36" i="25"/>
  <c r="L33" i="25"/>
  <c r="L30" i="25"/>
  <c r="L24" i="25"/>
  <c r="L10" i="25"/>
  <c r="K80" i="25"/>
  <c r="K68" i="25"/>
  <c r="K60" i="25"/>
  <c r="K86" i="25"/>
  <c r="J87" i="25"/>
  <c r="L87" i="25"/>
  <c r="J60" i="26"/>
  <c r="L60" i="26"/>
  <c r="J63" i="26"/>
  <c r="J74" i="26"/>
  <c r="J86" i="26"/>
  <c r="L94" i="25"/>
  <c r="K54" i="25"/>
  <c r="K74" i="25"/>
  <c r="K54" i="26"/>
  <c r="K74" i="26"/>
  <c r="J93" i="26"/>
  <c r="L94" i="26"/>
  <c r="K7" i="26"/>
  <c r="K27" i="26"/>
  <c r="K33" i="26"/>
  <c r="L93" i="26"/>
  <c r="C139" i="26"/>
  <c r="J42" i="26"/>
  <c r="J39" i="26"/>
  <c r="J30" i="26"/>
  <c r="J27" i="26"/>
  <c r="J18" i="26"/>
  <c r="J16" i="26"/>
  <c r="J13" i="26"/>
  <c r="E139" i="26"/>
  <c r="L39" i="26"/>
  <c r="L36" i="26"/>
  <c r="L27" i="26"/>
  <c r="L24" i="26"/>
  <c r="L13" i="26"/>
  <c r="L10" i="26"/>
  <c r="K46" i="26"/>
  <c r="J46" i="26"/>
  <c r="J47" i="26"/>
  <c r="L47" i="26"/>
  <c r="C140" i="26"/>
  <c r="E140" i="26"/>
  <c r="D139" i="26"/>
  <c r="D141" i="26"/>
  <c r="K94" i="26"/>
  <c r="E141" i="26"/>
  <c r="K10" i="26"/>
  <c r="K16" i="26"/>
  <c r="K18" i="26"/>
  <c r="K24" i="26"/>
  <c r="K30" i="26"/>
  <c r="K36" i="26"/>
  <c r="K42" i="26"/>
  <c r="L46" i="26"/>
  <c r="K57" i="26"/>
  <c r="K63" i="26"/>
  <c r="K65" i="26"/>
  <c r="K71" i="26"/>
  <c r="K77" i="26"/>
  <c r="K83" i="26"/>
  <c r="K89" i="26"/>
  <c r="K93" i="26"/>
  <c r="D140" i="26"/>
  <c r="C141" i="26"/>
  <c r="J10" i="25"/>
  <c r="L13" i="25"/>
  <c r="L16" i="25"/>
  <c r="J18" i="25"/>
  <c r="J21" i="25"/>
  <c r="L21" i="25"/>
  <c r="J24" i="25"/>
  <c r="L27" i="25"/>
  <c r="J30" i="25"/>
  <c r="J33" i="25"/>
  <c r="L39" i="25"/>
  <c r="E139" i="25"/>
  <c r="C140" i="25"/>
  <c r="E140" i="25"/>
  <c r="J94" i="25"/>
  <c r="J88" i="25"/>
  <c r="L88" i="25"/>
  <c r="J89" i="25"/>
  <c r="J83" i="25"/>
  <c r="J77" i="25"/>
  <c r="J71" i="25"/>
  <c r="J65" i="25"/>
  <c r="J63" i="25"/>
  <c r="J57" i="25"/>
  <c r="J93" i="25"/>
  <c r="C139" i="25"/>
  <c r="L93" i="25"/>
  <c r="K47" i="25"/>
  <c r="K39" i="25"/>
  <c r="K33" i="25"/>
  <c r="K27" i="25"/>
  <c r="K13" i="25"/>
  <c r="J46" i="25"/>
  <c r="K46" i="25"/>
  <c r="J47" i="25"/>
  <c r="L47" i="25"/>
  <c r="D139" i="25"/>
  <c r="D141" i="25"/>
  <c r="K94" i="25"/>
  <c r="E141" i="25"/>
  <c r="K10" i="25"/>
  <c r="K16" i="25"/>
  <c r="K18" i="25"/>
  <c r="K24" i="25"/>
  <c r="K30" i="25"/>
  <c r="K36" i="25"/>
  <c r="K42" i="25"/>
  <c r="L46" i="25"/>
  <c r="K57" i="25"/>
  <c r="K63" i="25"/>
  <c r="K65" i="25"/>
  <c r="K71" i="25"/>
  <c r="K77" i="25"/>
  <c r="K83" i="25"/>
  <c r="K89" i="25"/>
  <c r="K93" i="25"/>
  <c r="D140" i="25"/>
  <c r="C141" i="25"/>
  <c r="L92" i="25" l="1"/>
  <c r="J92" i="26"/>
  <c r="J45" i="26"/>
  <c r="L92" i="26"/>
  <c r="J45" i="25"/>
  <c r="L45" i="25"/>
  <c r="K92" i="26"/>
  <c r="K45" i="26"/>
  <c r="L45" i="26"/>
  <c r="J92" i="25"/>
  <c r="K92" i="25"/>
  <c r="K45" i="25"/>
  <c r="E94" i="24"/>
  <c r="D94" i="24"/>
  <c r="C94" i="24"/>
  <c r="E47" i="24"/>
  <c r="D47" i="24"/>
  <c r="C47" i="24"/>
  <c r="E93" i="24"/>
  <c r="D93" i="24"/>
  <c r="C93" i="24"/>
  <c r="D46" i="24"/>
  <c r="C46" i="24"/>
  <c r="E92" i="24"/>
  <c r="D92" i="24"/>
  <c r="C92" i="24"/>
  <c r="D45" i="24"/>
  <c r="C45" i="24"/>
  <c r="J42" i="24" s="1"/>
  <c r="L39" i="24"/>
  <c r="L27" i="24"/>
  <c r="L16" i="24"/>
  <c r="L13" i="24"/>
  <c r="E71" i="23"/>
  <c r="D71" i="23"/>
  <c r="C71" i="23"/>
  <c r="E70" i="23"/>
  <c r="D70" i="23"/>
  <c r="C70" i="23"/>
  <c r="E68" i="23"/>
  <c r="D68" i="23"/>
  <c r="C68" i="23"/>
  <c r="E67" i="23"/>
  <c r="D67" i="23"/>
  <c r="C67" i="23"/>
  <c r="E66" i="23"/>
  <c r="D66" i="23"/>
  <c r="C66" i="23"/>
  <c r="E65" i="23"/>
  <c r="D65" i="23"/>
  <c r="C65" i="23"/>
  <c r="E64" i="23"/>
  <c r="D64" i="23"/>
  <c r="C64" i="23"/>
  <c r="E63" i="23"/>
  <c r="D63" i="23"/>
  <c r="C63" i="23"/>
  <c r="E62" i="23"/>
  <c r="D62" i="23"/>
  <c r="C62" i="23"/>
  <c r="E61" i="23"/>
  <c r="D61" i="23"/>
  <c r="C61" i="23"/>
  <c r="E60" i="23"/>
  <c r="D60" i="23"/>
  <c r="C60" i="23"/>
  <c r="E59" i="23"/>
  <c r="D59" i="23"/>
  <c r="C59" i="23"/>
  <c r="E58" i="23"/>
  <c r="D58" i="23"/>
  <c r="C58" i="23"/>
  <c r="E57" i="23"/>
  <c r="D57" i="23"/>
  <c r="C57" i="23"/>
  <c r="E56" i="23"/>
  <c r="D56" i="23"/>
  <c r="C56" i="23"/>
  <c r="E45" i="23"/>
  <c r="D45" i="23"/>
  <c r="C45" i="23"/>
  <c r="E31" i="23"/>
  <c r="D31" i="23"/>
  <c r="C31" i="23"/>
  <c r="E21" i="23"/>
  <c r="D21" i="23"/>
  <c r="C21" i="23"/>
  <c r="E7" i="23"/>
  <c r="D7" i="23"/>
  <c r="C7" i="23"/>
  <c r="E71" i="22"/>
  <c r="D71" i="22"/>
  <c r="C71" i="22"/>
  <c r="E70" i="22"/>
  <c r="D70" i="22"/>
  <c r="C70" i="22"/>
  <c r="E68" i="22"/>
  <c r="D68" i="22"/>
  <c r="C68" i="22"/>
  <c r="E67" i="22"/>
  <c r="D67" i="22"/>
  <c r="C67" i="22"/>
  <c r="E66" i="22"/>
  <c r="D66" i="22"/>
  <c r="C66" i="22"/>
  <c r="E65" i="22"/>
  <c r="D65" i="22"/>
  <c r="C65" i="22"/>
  <c r="E64" i="22"/>
  <c r="D64" i="22"/>
  <c r="C64" i="22"/>
  <c r="E63" i="22"/>
  <c r="D63" i="22"/>
  <c r="C63" i="22"/>
  <c r="E62" i="22"/>
  <c r="D62" i="22"/>
  <c r="C62" i="22"/>
  <c r="E61" i="22"/>
  <c r="D61" i="22"/>
  <c r="C61" i="22"/>
  <c r="E60" i="22"/>
  <c r="D60" i="22"/>
  <c r="C60" i="22"/>
  <c r="E59" i="22"/>
  <c r="D59" i="22"/>
  <c r="C59" i="22"/>
  <c r="E58" i="22"/>
  <c r="D58" i="22"/>
  <c r="C58" i="22"/>
  <c r="E57" i="22"/>
  <c r="D57" i="22"/>
  <c r="C57" i="22"/>
  <c r="E56" i="22"/>
  <c r="D56" i="22"/>
  <c r="C56" i="22"/>
  <c r="E45" i="22"/>
  <c r="D45" i="22"/>
  <c r="C45" i="22"/>
  <c r="E31" i="22"/>
  <c r="D31" i="22"/>
  <c r="C31" i="22"/>
  <c r="E21" i="22"/>
  <c r="D21" i="22"/>
  <c r="C21" i="22"/>
  <c r="E7" i="22"/>
  <c r="D7" i="22"/>
  <c r="C7" i="22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70" i="21"/>
  <c r="D70" i="21"/>
  <c r="E70" i="21"/>
  <c r="C71" i="21"/>
  <c r="D71" i="21"/>
  <c r="E71" i="21"/>
  <c r="G12" i="16"/>
  <c r="E45" i="21"/>
  <c r="D45" i="21"/>
  <c r="C45" i="21"/>
  <c r="E31" i="21"/>
  <c r="D31" i="21"/>
  <c r="C31" i="21"/>
  <c r="E7" i="21"/>
  <c r="D7" i="21"/>
  <c r="C7" i="21"/>
  <c r="E21" i="21"/>
  <c r="D21" i="21"/>
  <c r="C21" i="21"/>
  <c r="D9" i="20"/>
  <c r="K7" i="20" s="1"/>
  <c r="C9" i="20"/>
  <c r="J8" i="20" s="1"/>
  <c r="B9" i="20"/>
  <c r="I7" i="20" s="1"/>
  <c r="A23" i="20"/>
  <c r="A14" i="20"/>
  <c r="D26" i="20"/>
  <c r="C26" i="20"/>
  <c r="B26" i="20"/>
  <c r="D25" i="20"/>
  <c r="C25" i="20"/>
  <c r="B25" i="20"/>
  <c r="D18" i="20"/>
  <c r="C18" i="20"/>
  <c r="B18" i="20"/>
  <c r="I17" i="20" s="1"/>
  <c r="J16" i="24" l="1"/>
  <c r="J7" i="24"/>
  <c r="K47" i="24"/>
  <c r="K10" i="24"/>
  <c r="K21" i="24"/>
  <c r="C27" i="20"/>
  <c r="K8" i="20"/>
  <c r="K9" i="20" s="1"/>
  <c r="I8" i="20"/>
  <c r="I9" i="20" s="1"/>
  <c r="L23" i="21"/>
  <c r="L22" i="21"/>
  <c r="L37" i="21"/>
  <c r="L40" i="21"/>
  <c r="L32" i="21"/>
  <c r="L35" i="21"/>
  <c r="L43" i="21"/>
  <c r="L33" i="21"/>
  <c r="L34" i="21"/>
  <c r="L38" i="21"/>
  <c r="L44" i="21"/>
  <c r="L41" i="21"/>
  <c r="L39" i="21"/>
  <c r="L42" i="21"/>
  <c r="L36" i="21"/>
  <c r="L22" i="22"/>
  <c r="L23" i="22"/>
  <c r="L46" i="22"/>
  <c r="L47" i="22"/>
  <c r="K23" i="21"/>
  <c r="K22" i="21"/>
  <c r="C55" i="21"/>
  <c r="J14" i="21"/>
  <c r="J10" i="21"/>
  <c r="J18" i="21"/>
  <c r="J13" i="21"/>
  <c r="J9" i="21"/>
  <c r="J17" i="21"/>
  <c r="J19" i="21"/>
  <c r="J12" i="21"/>
  <c r="J20" i="21"/>
  <c r="J16" i="21"/>
  <c r="J15" i="21"/>
  <c r="J8" i="21"/>
  <c r="J11" i="21"/>
  <c r="C48" i="21"/>
  <c r="J47" i="21"/>
  <c r="J46" i="21"/>
  <c r="J10" i="22"/>
  <c r="J18" i="22"/>
  <c r="J13" i="22"/>
  <c r="J15" i="22"/>
  <c r="J16" i="22"/>
  <c r="J12" i="22"/>
  <c r="J11" i="22"/>
  <c r="J19" i="22"/>
  <c r="J8" i="22"/>
  <c r="J14" i="22"/>
  <c r="J20" i="22"/>
  <c r="J9" i="22"/>
  <c r="J17" i="22"/>
  <c r="J33" i="22"/>
  <c r="J41" i="22"/>
  <c r="J36" i="22"/>
  <c r="J44" i="22"/>
  <c r="J38" i="22"/>
  <c r="J39" i="22"/>
  <c r="J34" i="22"/>
  <c r="J42" i="22"/>
  <c r="J37" i="22"/>
  <c r="J35" i="22"/>
  <c r="J43" i="22"/>
  <c r="J40" i="22"/>
  <c r="J32" i="22"/>
  <c r="J10" i="24"/>
  <c r="K46" i="22"/>
  <c r="K47" i="22"/>
  <c r="K47" i="21"/>
  <c r="K46" i="21"/>
  <c r="D24" i="22"/>
  <c r="K15" i="22"/>
  <c r="K10" i="22"/>
  <c r="K18" i="22"/>
  <c r="K17" i="22"/>
  <c r="K13" i="22"/>
  <c r="K8" i="22"/>
  <c r="K12" i="22"/>
  <c r="K16" i="22"/>
  <c r="K9" i="22"/>
  <c r="K11" i="22"/>
  <c r="K19" i="22"/>
  <c r="K20" i="22"/>
  <c r="K14" i="22"/>
  <c r="K38" i="22"/>
  <c r="K35" i="22"/>
  <c r="K33" i="22"/>
  <c r="K41" i="22"/>
  <c r="K36" i="22"/>
  <c r="K44" i="22"/>
  <c r="K39" i="22"/>
  <c r="K40" i="22"/>
  <c r="K34" i="22"/>
  <c r="K42" i="22"/>
  <c r="K43" i="22"/>
  <c r="K37" i="22"/>
  <c r="K32" i="22"/>
  <c r="K40" i="21"/>
  <c r="K36" i="21"/>
  <c r="K37" i="21"/>
  <c r="K35" i="21"/>
  <c r="K43" i="21"/>
  <c r="K38" i="21"/>
  <c r="K33" i="21"/>
  <c r="K41" i="21"/>
  <c r="K44" i="21"/>
  <c r="K42" i="21"/>
  <c r="K32" i="21"/>
  <c r="K39" i="21"/>
  <c r="K34" i="21"/>
  <c r="K11" i="21"/>
  <c r="K19" i="21"/>
  <c r="K14" i="21"/>
  <c r="K10" i="21"/>
  <c r="K9" i="21"/>
  <c r="K17" i="21"/>
  <c r="K16" i="21"/>
  <c r="K12" i="21"/>
  <c r="K20" i="21"/>
  <c r="K8" i="21"/>
  <c r="K15" i="21"/>
  <c r="K18" i="21"/>
  <c r="K13" i="21"/>
  <c r="L16" i="21"/>
  <c r="L19" i="21"/>
  <c r="L18" i="21"/>
  <c r="L13" i="21"/>
  <c r="L11" i="21"/>
  <c r="L12" i="21"/>
  <c r="L14" i="21"/>
  <c r="L8" i="21"/>
  <c r="L9" i="21"/>
  <c r="L17" i="21"/>
  <c r="L20" i="21"/>
  <c r="L10" i="21"/>
  <c r="L15" i="21"/>
  <c r="L46" i="21"/>
  <c r="L47" i="21"/>
  <c r="L12" i="22"/>
  <c r="L20" i="22"/>
  <c r="L9" i="22"/>
  <c r="L15" i="22"/>
  <c r="L8" i="22"/>
  <c r="L10" i="22"/>
  <c r="L18" i="22"/>
  <c r="L13" i="22"/>
  <c r="L17" i="22"/>
  <c r="L16" i="22"/>
  <c r="L14" i="22"/>
  <c r="L11" i="22"/>
  <c r="L19" i="22"/>
  <c r="L35" i="22"/>
  <c r="L43" i="22"/>
  <c r="L38" i="22"/>
  <c r="L33" i="22"/>
  <c r="L41" i="22"/>
  <c r="L37" i="22"/>
  <c r="L40" i="22"/>
  <c r="L36" i="22"/>
  <c r="L44" i="22"/>
  <c r="L39" i="22"/>
  <c r="L32" i="22"/>
  <c r="L34" i="22"/>
  <c r="L42" i="22"/>
  <c r="J13" i="24"/>
  <c r="K23" i="22"/>
  <c r="K22" i="22"/>
  <c r="C24" i="21"/>
  <c r="J21" i="21" s="1"/>
  <c r="J23" i="21"/>
  <c r="J22" i="21"/>
  <c r="J35" i="21"/>
  <c r="J43" i="21"/>
  <c r="J32" i="21"/>
  <c r="J38" i="21"/>
  <c r="J39" i="21"/>
  <c r="J40" i="21"/>
  <c r="J33" i="21"/>
  <c r="J41" i="21"/>
  <c r="J37" i="21"/>
  <c r="J36" i="21"/>
  <c r="J44" i="21"/>
  <c r="J34" i="21"/>
  <c r="J42" i="21"/>
  <c r="J23" i="22"/>
  <c r="J22" i="22"/>
  <c r="J47" i="22"/>
  <c r="J46" i="22"/>
  <c r="C24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8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32" i="23"/>
  <c r="J47" i="23"/>
  <c r="J46" i="23"/>
  <c r="L46" i="23"/>
  <c r="L4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7" i="23"/>
  <c r="K46" i="23"/>
  <c r="L21" i="24"/>
  <c r="L7" i="24"/>
  <c r="L10" i="24"/>
  <c r="L33" i="24"/>
  <c r="E24" i="23"/>
  <c r="L22" i="23" s="1"/>
  <c r="E48" i="21"/>
  <c r="L13" i="16"/>
  <c r="E24" i="21"/>
  <c r="K13" i="16"/>
  <c r="K17" i="20"/>
  <c r="J21" i="24"/>
  <c r="J27" i="24"/>
  <c r="J33" i="24"/>
  <c r="J39" i="24"/>
  <c r="D24" i="23"/>
  <c r="K23" i="23" s="1"/>
  <c r="D48" i="21"/>
  <c r="K16" i="20"/>
  <c r="L10" i="16"/>
  <c r="E141" i="24"/>
  <c r="K27" i="16"/>
  <c r="L27" i="16" s="1"/>
  <c r="D69" i="21"/>
  <c r="I16" i="20"/>
  <c r="I18" i="20" s="1"/>
  <c r="K10" i="16"/>
  <c r="D55" i="21"/>
  <c r="E55" i="21"/>
  <c r="K42" i="16"/>
  <c r="L42" i="16" s="1"/>
  <c r="K16" i="24"/>
  <c r="K24" i="24"/>
  <c r="C140" i="24"/>
  <c r="D141" i="24"/>
  <c r="C141" i="24"/>
  <c r="E69" i="21"/>
  <c r="C69" i="21"/>
  <c r="K12" i="16"/>
  <c r="L12" i="16" s="1"/>
  <c r="J63" i="24"/>
  <c r="C139" i="24"/>
  <c r="E139" i="24"/>
  <c r="E140" i="24"/>
  <c r="D139" i="24"/>
  <c r="D140" i="24"/>
  <c r="L54" i="24"/>
  <c r="L57" i="24"/>
  <c r="L60" i="24"/>
  <c r="L63" i="24"/>
  <c r="L65" i="24"/>
  <c r="L68" i="24"/>
  <c r="L71" i="24"/>
  <c r="L74" i="24"/>
  <c r="L77" i="24"/>
  <c r="L80" i="24"/>
  <c r="L83" i="24"/>
  <c r="L86" i="24"/>
  <c r="L89" i="24"/>
  <c r="L93" i="24"/>
  <c r="L94" i="24"/>
  <c r="K54" i="24"/>
  <c r="K57" i="24"/>
  <c r="K60" i="24"/>
  <c r="K63" i="24"/>
  <c r="K65" i="24"/>
  <c r="K68" i="24"/>
  <c r="K71" i="24"/>
  <c r="K74" i="24"/>
  <c r="K77" i="24"/>
  <c r="K80" i="24"/>
  <c r="K83" i="24"/>
  <c r="K86" i="24"/>
  <c r="K89" i="24"/>
  <c r="K93" i="24"/>
  <c r="K94" i="24"/>
  <c r="K33" i="24"/>
  <c r="K36" i="24"/>
  <c r="K7" i="24"/>
  <c r="K13" i="24"/>
  <c r="K18" i="24"/>
  <c r="K27" i="24"/>
  <c r="K30" i="24"/>
  <c r="K39" i="24"/>
  <c r="K42" i="24"/>
  <c r="J54" i="24"/>
  <c r="J57" i="24"/>
  <c r="J60" i="24"/>
  <c r="J46" i="24"/>
  <c r="L46" i="24"/>
  <c r="J18" i="24"/>
  <c r="L18" i="24"/>
  <c r="J24" i="24"/>
  <c r="L24" i="24"/>
  <c r="J30" i="24"/>
  <c r="L30" i="24"/>
  <c r="J36" i="24"/>
  <c r="L36" i="24"/>
  <c r="L42" i="24"/>
  <c r="K46" i="24"/>
  <c r="J47" i="24"/>
  <c r="L47" i="24"/>
  <c r="J65" i="24"/>
  <c r="J68" i="24"/>
  <c r="J71" i="24"/>
  <c r="J74" i="24"/>
  <c r="J77" i="24"/>
  <c r="J80" i="24"/>
  <c r="J83" i="24"/>
  <c r="J86" i="24"/>
  <c r="J89" i="24"/>
  <c r="J94" i="24"/>
  <c r="J93" i="24"/>
  <c r="K40" i="16"/>
  <c r="L40" i="16" s="1"/>
  <c r="K21" i="23"/>
  <c r="J22" i="23"/>
  <c r="J23" i="23"/>
  <c r="J21" i="23"/>
  <c r="K39" i="16"/>
  <c r="L39" i="16" s="1"/>
  <c r="C55" i="23"/>
  <c r="E55" i="23"/>
  <c r="J7" i="23"/>
  <c r="D55" i="23"/>
  <c r="D69" i="23"/>
  <c r="K43" i="16"/>
  <c r="L43" i="16" s="1"/>
  <c r="C48" i="23"/>
  <c r="E48" i="23"/>
  <c r="C69" i="23"/>
  <c r="E69" i="23"/>
  <c r="D48" i="23"/>
  <c r="C55" i="22"/>
  <c r="C24" i="22"/>
  <c r="J7" i="22" s="1"/>
  <c r="E55" i="22"/>
  <c r="E24" i="22"/>
  <c r="K7" i="22"/>
  <c r="K24" i="16"/>
  <c r="L24" i="16" s="1"/>
  <c r="K21" i="22"/>
  <c r="K25" i="16"/>
  <c r="L25" i="16" s="1"/>
  <c r="C48" i="22"/>
  <c r="J45" i="22" s="1"/>
  <c r="C69" i="22"/>
  <c r="D55" i="22"/>
  <c r="D48" i="22"/>
  <c r="K31" i="22" s="1"/>
  <c r="D69" i="22"/>
  <c r="K28" i="16"/>
  <c r="L28" i="16" s="1"/>
  <c r="E48" i="22"/>
  <c r="E69" i="22"/>
  <c r="D24" i="21"/>
  <c r="M9" i="16"/>
  <c r="J16" i="20"/>
  <c r="J17" i="20"/>
  <c r="J7" i="20"/>
  <c r="J9" i="20" s="1"/>
  <c r="B27" i="20"/>
  <c r="D27" i="20"/>
  <c r="J24" i="23" l="1"/>
  <c r="E72" i="21"/>
  <c r="L21" i="23"/>
  <c r="L23" i="23"/>
  <c r="L7" i="23"/>
  <c r="L7" i="21"/>
  <c r="J7" i="21"/>
  <c r="J24" i="21" s="1"/>
  <c r="K7" i="23"/>
  <c r="K24" i="23" s="1"/>
  <c r="K22" i="23"/>
  <c r="L21" i="21"/>
  <c r="C72" i="21"/>
  <c r="G42" i="16"/>
  <c r="G39" i="16"/>
  <c r="K46" i="16"/>
  <c r="L46" i="16" s="1"/>
  <c r="L21" i="22"/>
  <c r="K18" i="20"/>
  <c r="K15" i="16"/>
  <c r="L15" i="16" s="1"/>
  <c r="J21" i="22"/>
  <c r="J24" i="22" s="1"/>
  <c r="L7" i="22"/>
  <c r="K16" i="16"/>
  <c r="L16" i="16" s="1"/>
  <c r="J18" i="20"/>
  <c r="K45" i="16"/>
  <c r="L45" i="16" s="1"/>
  <c r="D72" i="21"/>
  <c r="K92" i="24"/>
  <c r="L92" i="24"/>
  <c r="K45" i="24"/>
  <c r="J92" i="24"/>
  <c r="J45" i="24"/>
  <c r="L45" i="24"/>
  <c r="C72" i="23"/>
  <c r="J31" i="23"/>
  <c r="J45" i="23"/>
  <c r="D72" i="23"/>
  <c r="K31" i="23"/>
  <c r="E72" i="23"/>
  <c r="K45" i="23"/>
  <c r="L31" i="23"/>
  <c r="L45" i="23"/>
  <c r="K24" i="22"/>
  <c r="E72" i="22"/>
  <c r="L31" i="22"/>
  <c r="D72" i="22"/>
  <c r="K45" i="22"/>
  <c r="K48" i="22" s="1"/>
  <c r="K31" i="16"/>
  <c r="L31" i="16" s="1"/>
  <c r="G27" i="16"/>
  <c r="G24" i="16"/>
  <c r="C72" i="22"/>
  <c r="J31" i="22"/>
  <c r="J48" i="22" s="1"/>
  <c r="L45" i="22"/>
  <c r="K30" i="16"/>
  <c r="L30" i="16" s="1"/>
  <c r="K21" i="21"/>
  <c r="K7" i="21"/>
  <c r="K31" i="21"/>
  <c r="K45" i="21"/>
  <c r="L31" i="21"/>
  <c r="L45" i="21"/>
  <c r="M12" i="16"/>
  <c r="J31" i="21"/>
  <c r="J45" i="21"/>
  <c r="D18" i="19"/>
  <c r="K17" i="19" s="1"/>
  <c r="C18" i="19"/>
  <c r="J17" i="19" s="1"/>
  <c r="D26" i="19"/>
  <c r="C26" i="19"/>
  <c r="B26" i="19"/>
  <c r="D25" i="19"/>
  <c r="C25" i="19"/>
  <c r="B25" i="19"/>
  <c r="B18" i="19"/>
  <c r="I17" i="19" s="1"/>
  <c r="K8" i="19"/>
  <c r="I8" i="19"/>
  <c r="J8" i="19"/>
  <c r="J7" i="19"/>
  <c r="L24" i="21" l="1"/>
  <c r="L24" i="23"/>
  <c r="L24" i="22"/>
  <c r="K16" i="19"/>
  <c r="K18" i="19" s="1"/>
  <c r="G15" i="16"/>
  <c r="C27" i="19"/>
  <c r="J16" i="19"/>
  <c r="J18" i="19" s="1"/>
  <c r="G9" i="16"/>
  <c r="K24" i="21"/>
  <c r="M13" i="16"/>
  <c r="M10" i="16"/>
  <c r="G45" i="16"/>
  <c r="K48" i="23"/>
  <c r="J48" i="23"/>
  <c r="L48" i="23"/>
  <c r="G30" i="16"/>
  <c r="L48" i="22"/>
  <c r="K48" i="21"/>
  <c r="L48" i="21"/>
  <c r="J48" i="21"/>
  <c r="I16" i="19"/>
  <c r="I18" i="19" s="1"/>
  <c r="I7" i="19"/>
  <c r="I9" i="19" s="1"/>
  <c r="K7" i="19"/>
  <c r="J9" i="19"/>
  <c r="B27" i="19"/>
  <c r="D27" i="19"/>
  <c r="K9" i="19" l="1"/>
  <c r="L9" i="16"/>
  <c r="K9" i="16"/>
  <c r="J7" i="12" l="1"/>
  <c r="K7" i="12"/>
  <c r="J8" i="12"/>
  <c r="K8" i="12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K55" i="12" l="1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0" i="12"/>
  <c r="L80" i="12"/>
  <c r="K81" i="12"/>
  <c r="L81" i="12"/>
  <c r="K82" i="12"/>
  <c r="L82" i="12"/>
  <c r="K83" i="12"/>
  <c r="L83" i="12"/>
  <c r="K84" i="12"/>
  <c r="L84" i="12"/>
  <c r="K85" i="12"/>
  <c r="L85" i="12"/>
  <c r="K86" i="12"/>
  <c r="L86" i="12"/>
  <c r="K87" i="12"/>
  <c r="L87" i="12"/>
  <c r="K88" i="12"/>
  <c r="L88" i="12"/>
  <c r="K89" i="12"/>
  <c r="L89" i="12"/>
  <c r="K90" i="12"/>
  <c r="L90" i="12"/>
  <c r="K91" i="12"/>
  <c r="L91" i="12"/>
  <c r="K92" i="12"/>
  <c r="L92" i="12"/>
  <c r="K93" i="12"/>
  <c r="L93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K46" i="12"/>
  <c r="D95" i="12"/>
  <c r="D143" i="12" s="1"/>
  <c r="E95" i="12"/>
  <c r="E143" i="12" s="1"/>
  <c r="D96" i="12"/>
  <c r="D144" i="12" s="1"/>
  <c r="E96" i="12"/>
  <c r="E144" i="12" s="1"/>
  <c r="K48" i="12"/>
  <c r="L94" i="12" l="1"/>
  <c r="K94" i="12"/>
  <c r="L46" i="12"/>
  <c r="L96" i="12"/>
  <c r="L95" i="12"/>
  <c r="L48" i="12"/>
  <c r="K96" i="12"/>
  <c r="K95" i="12"/>
  <c r="C95" i="12"/>
  <c r="C143" i="12" s="1"/>
  <c r="C96" i="12"/>
  <c r="C144" i="12" s="1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48" i="12"/>
  <c r="J46" i="12" l="1"/>
  <c r="J94" i="12"/>
  <c r="J96" i="12"/>
  <c r="J95" i="12"/>
  <c r="D3" i="4" l="1"/>
  <c r="D6" i="4"/>
  <c r="D8" i="4"/>
  <c r="C43" i="5" l="1"/>
  <c r="D43" i="5"/>
  <c r="B43" i="5"/>
  <c r="B3" i="4" l="1"/>
  <c r="C3" i="4"/>
  <c r="B6" i="4"/>
  <c r="C6" i="4"/>
  <c r="B8" i="4"/>
  <c r="C8" i="4"/>
  <c r="D11" i="4" l="1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<sst xmlns="http://schemas.openxmlformats.org/spreadsheetml/2006/main" count="1282" uniqueCount="103">
  <si>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</si>
  <si>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</si>
  <si>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</si>
  <si>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</si>
  <si>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</si>
  <si>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</si>
  <si>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</si>
  <si>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</si>
  <si>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</si>
  <si>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</si>
  <si>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</si>
  <si>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</si>
  <si>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</si>
  <si>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</si>
  <si>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</si>
  <si>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</si>
  <si>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</si>
  <si>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</si>
  <si>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</si>
  <si>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</si>
  <si>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</si>
  <si>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</si>
  <si>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</si>
  <si>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</si>
  <si>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</si>
  <si>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BEIRA ATLÂNTICO</t>
  </si>
  <si>
    <t>TERRAS DO DÃO</t>
  </si>
  <si>
    <t>TOTAL</t>
  </si>
  <si>
    <t>s/Mesa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</si>
  <si>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</si>
  <si>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</si>
  <si>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</si>
  <si>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</si>
  <si>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</si>
  <si>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</si>
  <si>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</si>
  <si>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</si>
  <si>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</si>
  <si>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</si>
  <si>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</si>
  <si>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</si>
  <si>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</si>
  <si>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</si>
  <si>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</si>
  <si>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</si>
  <si>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</si>
  <si>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</si>
  <si>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</si>
  <si>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</si>
  <si>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</si>
  <si>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</si>
  <si>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</si>
  <si>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</si>
  <si>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</si>
  <si>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</si>
  <si>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p.p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</si>
  <si>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</si>
  <si>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</si>
  <si>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</si>
  <si>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</si>
  <si>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</si>
  <si>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</si>
  <si>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</si>
  <si>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</si>
  <si>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</si>
  <si>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</si>
  <si>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</si>
  <si>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</si>
  <si>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</si>
  <si>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EVOLUÇÃO DAS VENDAS NO MERCADO NACIONAL  DE VINHO TRANQUILO CERTIFICADO NA DISTRIBUIÇÃO POR REGIÃO / TIPO DE CERTIFICAÇÃO</t>
  </si>
  <si>
    <t>9. EVOLUÇÃO DAS VENDAS NO MERCADO NACIONAL  DE VINHO TRANQUILO CERTIFICADO NA DISTRIBUIÇÃO POR REGIÃO / TIPO DE CERTIFICAÇÃO</t>
  </si>
  <si>
    <t>EVOLUÇÃO DAS VENDAS NO MERCADO NACIONAL  DE VINHO TRANQUILO CERTIFICADO NA RESTAURAÇÃO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</si>
  <si>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</si>
  <si>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</si>
  <si>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</si>
  <si>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</si>
  <si>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</si>
  <si>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</si>
  <si>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</si>
  <si>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</si>
  <si>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</si>
  <si>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</si>
  <si>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</si>
  <si>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</si>
  <si>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</si>
  <si>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</si>
  <si>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</si>
  <si>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</si>
  <si>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</si>
  <si>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</si>
  <si>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</si>
  <si>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</si>
  <si>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                      </t>
    </r>
    <r>
      <rPr>
        <b/>
        <sz val="11"/>
        <color theme="0"/>
        <rFont val="Calibri"/>
        <family val="2"/>
      </rPr>
      <t>2021 / 2020</t>
    </r>
  </si>
  <si>
    <r>
      <t xml:space="preserve">D </t>
    </r>
    <r>
      <rPr>
        <b/>
        <sz val="11"/>
        <color theme="0"/>
        <rFont val="Calibri"/>
        <family val="2"/>
      </rPr>
      <t>2021 / 2020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</si>
  <si>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2021/2020</t>
    </r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</si>
  <si>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2021</t>
    </r>
  </si>
  <si>
    <t>VARIAÇÃO (JAN.-DEZ)</t>
  </si>
  <si>
    <t>VENDAS ATÉ DEZEMBRO</t>
  </si>
  <si>
    <r>
      <t>Janeiro - Dezembro 2021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2020</t>
    </r>
  </si>
  <si>
    <t>IG</t>
  </si>
  <si>
    <t>DO</t>
  </si>
  <si>
    <t>LATA</t>
  </si>
  <si>
    <t>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</si>
</sst>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 style="thin">
        <color theme="0"/>
      </right>
      <top/>
      <bottom style="medium">
        <color theme="8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</cellStyleXfs>
  <cellXfs count="53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Border="1" applyAlignment="1"/>
    <xf numFmtId="3" fontId="0" fillId="0" borderId="0" xfId="0" applyNumberFormat="1" applyBorder="1"/>
    <xf numFmtId="0" fontId="8" fillId="2" borderId="1" xfId="0" applyFont="1" applyFill="1" applyBorder="1"/>
    <xf numFmtId="0" fontId="0" fillId="0" borderId="2" xfId="0" applyBorder="1"/>
    <xf numFmtId="3" fontId="0" fillId="0" borderId="3" xfId="0" applyNumberFormat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9" fillId="3" borderId="6" xfId="0" applyFont="1" applyFill="1" applyBorder="1"/>
    <xf numFmtId="3" fontId="9" fillId="3" borderId="7" xfId="0" applyNumberFormat="1" applyFont="1" applyFill="1" applyBorder="1"/>
    <xf numFmtId="3" fontId="9" fillId="3" borderId="8" xfId="0" applyNumberFormat="1" applyFont="1" applyFill="1" applyBorder="1"/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ont="1" applyBorder="1"/>
    <xf numFmtId="0" fontId="0" fillId="0" borderId="0" xfId="0" applyFont="1"/>
    <xf numFmtId="0" fontId="8" fillId="2" borderId="2" xfId="0" applyFont="1" applyFill="1" applyBorder="1"/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164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164" fontId="4" fillId="0" borderId="24" xfId="0" applyNumberFormat="1" applyFont="1" applyFill="1" applyBorder="1"/>
    <xf numFmtId="164" fontId="0" fillId="0" borderId="27" xfId="0" applyNumberFormat="1" applyFill="1" applyBorder="1"/>
    <xf numFmtId="164" fontId="4" fillId="0" borderId="23" xfId="0" applyNumberFormat="1" applyFont="1" applyBorder="1"/>
    <xf numFmtId="164" fontId="6" fillId="0" borderId="12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/>
    <xf numFmtId="3" fontId="4" fillId="0" borderId="0" xfId="0" applyNumberFormat="1" applyFont="1" applyBorder="1"/>
    <xf numFmtId="3" fontId="0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21" xfId="0" applyNumberFormat="1" applyFont="1" applyBorder="1"/>
    <xf numFmtId="164" fontId="4" fillId="0" borderId="21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164" fontId="0" fillId="0" borderId="26" xfId="0" applyNumberFormat="1" applyFont="1" applyBorder="1"/>
    <xf numFmtId="2" fontId="0" fillId="0" borderId="26" xfId="0" applyNumberFormat="1" applyFont="1" applyBorder="1"/>
    <xf numFmtId="2" fontId="0" fillId="0" borderId="34" xfId="0" applyNumberFormat="1" applyFont="1" applyBorder="1"/>
    <xf numFmtId="164" fontId="7" fillId="0" borderId="30" xfId="0" applyNumberFormat="1" applyFont="1" applyFill="1" applyBorder="1" applyAlignment="1">
      <alignment horizontal="center"/>
    </xf>
    <xf numFmtId="0" fontId="0" fillId="0" borderId="18" xfId="0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164" fontId="0" fillId="0" borderId="34" xfId="0" applyNumberFormat="1" applyFont="1" applyBorder="1"/>
    <xf numFmtId="164" fontId="7" fillId="0" borderId="31" xfId="0" applyNumberFormat="1" applyFont="1" applyFill="1" applyBorder="1" applyAlignment="1">
      <alignment horizontal="center"/>
    </xf>
    <xf numFmtId="3" fontId="0" fillId="0" borderId="38" xfId="0" applyNumberFormat="1" applyBorder="1"/>
    <xf numFmtId="3" fontId="4" fillId="0" borderId="37" xfId="0" applyNumberFormat="1" applyFont="1" applyBorder="1"/>
    <xf numFmtId="164" fontId="0" fillId="0" borderId="38" xfId="0" applyNumberFormat="1" applyFill="1" applyBorder="1"/>
    <xf numFmtId="0" fontId="3" fillId="4" borderId="40" xfId="0" applyFont="1" applyFill="1" applyBorder="1" applyAlignment="1">
      <alignment horizontal="center"/>
    </xf>
    <xf numFmtId="2" fontId="4" fillId="0" borderId="22" xfId="0" applyNumberFormat="1" applyFont="1" applyBorder="1"/>
    <xf numFmtId="2" fontId="0" fillId="0" borderId="25" xfId="0" applyNumberFormat="1" applyFont="1" applyBorder="1"/>
    <xf numFmtId="2" fontId="0" fillId="0" borderId="33" xfId="0" applyNumberFormat="1" applyFont="1" applyBorder="1"/>
    <xf numFmtId="3" fontId="0" fillId="0" borderId="36" xfId="0" applyNumberFormat="1" applyFont="1" applyBorder="1"/>
    <xf numFmtId="164" fontId="6" fillId="0" borderId="35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/>
    <xf numFmtId="3" fontId="0" fillId="0" borderId="33" xfId="0" applyNumberFormat="1" applyBorder="1"/>
    <xf numFmtId="3" fontId="0" fillId="0" borderId="44" xfId="0" applyNumberFormat="1" applyBorder="1"/>
    <xf numFmtId="164" fontId="6" fillId="0" borderId="13" xfId="0" applyNumberFormat="1" applyFont="1" applyFill="1" applyBorder="1" applyAlignment="1">
      <alignment horizontal="center"/>
    </xf>
    <xf numFmtId="0" fontId="16" fillId="0" borderId="0" xfId="2" applyFont="1"/>
    <xf numFmtId="0" fontId="16" fillId="0" borderId="0" xfId="2" applyFont="1" applyBorder="1"/>
    <xf numFmtId="0" fontId="16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32" fillId="0" borderId="0" xfId="2" applyFont="1" applyBorder="1" applyAlignment="1">
      <alignment horizontal="center" vertical="center"/>
    </xf>
    <xf numFmtId="0" fontId="16" fillId="0" borderId="47" xfId="2" applyFont="1" applyBorder="1"/>
    <xf numFmtId="0" fontId="16" fillId="0" borderId="4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2" fillId="0" borderId="0" xfId="2" applyFont="1" applyBorder="1"/>
    <xf numFmtId="0" fontId="34" fillId="0" borderId="0" xfId="2" applyFont="1" applyBorder="1" applyAlignment="1">
      <alignment vertical="center"/>
    </xf>
    <xf numFmtId="0" fontId="31" fillId="0" borderId="0" xfId="2" applyFont="1" applyBorder="1"/>
    <xf numFmtId="2" fontId="31" fillId="0" borderId="0" xfId="2" applyNumberFormat="1" applyFont="1" applyBorder="1"/>
    <xf numFmtId="0" fontId="26" fillId="5" borderId="0" xfId="2" applyFont="1" applyFill="1" applyBorder="1" applyAlignment="1">
      <alignment horizontal="left" vertical="center" indent="1"/>
    </xf>
    <xf numFmtId="0" fontId="27" fillId="5" borderId="0" xfId="2" applyFont="1" applyFill="1" applyBorder="1" applyAlignment="1">
      <alignment horizontal="left" vertical="center" indent="1"/>
    </xf>
    <xf numFmtId="0" fontId="16" fillId="5" borderId="0" xfId="2" applyFont="1" applyFill="1" applyBorder="1" applyAlignment="1">
      <alignment horizontal="center" vertical="center"/>
    </xf>
    <xf numFmtId="0" fontId="35" fillId="0" borderId="0" xfId="2" applyFont="1" applyBorder="1" applyAlignment="1">
      <alignment vertical="center"/>
    </xf>
    <xf numFmtId="0" fontId="36" fillId="0" borderId="0" xfId="2" applyFont="1" applyBorder="1"/>
    <xf numFmtId="164" fontId="36" fillId="0" borderId="0" xfId="2" applyNumberFormat="1" applyFont="1" applyBorder="1"/>
    <xf numFmtId="164" fontId="29" fillId="5" borderId="0" xfId="3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/>
    </xf>
    <xf numFmtId="164" fontId="32" fillId="0" borderId="0" xfId="2" applyNumberFormat="1" applyFont="1" applyBorder="1" applyAlignment="1">
      <alignment horizontal="center" vertical="center"/>
    </xf>
    <xf numFmtId="164" fontId="28" fillId="5" borderId="0" xfId="3" applyNumberFormat="1" applyFont="1" applyFill="1" applyBorder="1" applyAlignment="1">
      <alignment horizontal="right" vertical="center" indent="1"/>
    </xf>
    <xf numFmtId="164" fontId="31" fillId="0" borderId="0" xfId="2" applyNumberFormat="1" applyFont="1" applyBorder="1" applyAlignment="1">
      <alignment horizontal="right" indent="1"/>
    </xf>
    <xf numFmtId="164" fontId="16" fillId="0" borderId="0" xfId="2" applyNumberFormat="1" applyFont="1" applyBorder="1" applyAlignment="1">
      <alignment horizontal="right" indent="1"/>
    </xf>
    <xf numFmtId="164" fontId="31" fillId="0" borderId="0" xfId="2" applyNumberFormat="1" applyFont="1" applyBorder="1"/>
    <xf numFmtId="0" fontId="15" fillId="4" borderId="0" xfId="2" applyFont="1" applyFill="1" applyBorder="1" applyAlignment="1">
      <alignment horizontal="center" vertical="center"/>
    </xf>
    <xf numFmtId="0" fontId="19" fillId="4" borderId="0" xfId="2" applyFont="1" applyFill="1"/>
    <xf numFmtId="0" fontId="20" fillId="4" borderId="0" xfId="2" applyFont="1" applyFill="1" applyBorder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3" fillId="4" borderId="20" xfId="0" applyFont="1" applyFill="1" applyBorder="1"/>
    <xf numFmtId="0" fontId="3" fillId="4" borderId="40" xfId="0" applyFont="1" applyFill="1" applyBorder="1" applyAlignment="1">
      <alignment horizontal="center" vertical="center"/>
    </xf>
    <xf numFmtId="3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36" xfId="0" applyNumberFormat="1" applyBorder="1"/>
    <xf numFmtId="164" fontId="0" fillId="0" borderId="34" xfId="0" applyNumberFormat="1" applyBorder="1"/>
    <xf numFmtId="165" fontId="6" fillId="0" borderId="28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3" fontId="3" fillId="4" borderId="53" xfId="0" applyNumberFormat="1" applyFont="1" applyFill="1" applyBorder="1"/>
    <xf numFmtId="3" fontId="3" fillId="4" borderId="54" xfId="0" applyNumberFormat="1" applyFont="1" applyFill="1" applyBorder="1"/>
    <xf numFmtId="164" fontId="3" fillId="4" borderId="54" xfId="0" applyNumberFormat="1" applyFont="1" applyFill="1" applyBorder="1"/>
    <xf numFmtId="165" fontId="3" fillId="4" borderId="52" xfId="0" applyNumberFormat="1" applyFont="1" applyFill="1" applyBorder="1" applyAlignment="1">
      <alignment horizontal="center"/>
    </xf>
    <xf numFmtId="0" fontId="37" fillId="0" borderId="0" xfId="2" applyFont="1"/>
    <xf numFmtId="164" fontId="3" fillId="4" borderId="56" xfId="0" applyNumberFormat="1" applyFont="1" applyFill="1" applyBorder="1"/>
    <xf numFmtId="164" fontId="3" fillId="4" borderId="20" xfId="0" applyNumberFormat="1" applyFont="1" applyFill="1" applyBorder="1"/>
    <xf numFmtId="0" fontId="3" fillId="4" borderId="46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0" fillId="0" borderId="25" xfId="0" applyNumberFormat="1" applyBorder="1"/>
    <xf numFmtId="165" fontId="3" fillId="4" borderId="2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4" fontId="3" fillId="4" borderId="35" xfId="0" applyNumberFormat="1" applyFont="1" applyFill="1" applyBorder="1" applyAlignment="1">
      <alignment horizontal="center"/>
    </xf>
    <xf numFmtId="0" fontId="40" fillId="0" borderId="0" xfId="2" applyFont="1"/>
    <xf numFmtId="0" fontId="3" fillId="4" borderId="21" xfId="0" applyFont="1" applyFill="1" applyBorder="1"/>
    <xf numFmtId="164" fontId="0" fillId="0" borderId="25" xfId="0" applyNumberFormat="1" applyFill="1" applyBorder="1"/>
    <xf numFmtId="164" fontId="4" fillId="0" borderId="22" xfId="0" applyNumberFormat="1" applyFont="1" applyBorder="1"/>
    <xf numFmtId="165" fontId="6" fillId="0" borderId="24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0" fillId="0" borderId="29" xfId="0" applyNumberFormat="1" applyFill="1" applyBorder="1"/>
    <xf numFmtId="4" fontId="6" fillId="0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/>
    <xf numFmtId="4" fontId="4" fillId="0" borderId="24" xfId="0" applyNumberFormat="1" applyFont="1" applyBorder="1"/>
    <xf numFmtId="4" fontId="3" fillId="4" borderId="53" xfId="0" applyNumberFormat="1" applyFont="1" applyFill="1" applyBorder="1"/>
    <xf numFmtId="4" fontId="3" fillId="4" borderId="54" xfId="0" applyNumberFormat="1" applyFont="1" applyFill="1" applyBorder="1"/>
    <xf numFmtId="4" fontId="3" fillId="4" borderId="62" xfId="0" applyNumberFormat="1" applyFont="1" applyFill="1" applyBorder="1"/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3" fillId="4" borderId="53" xfId="0" applyNumberFormat="1" applyFont="1" applyFill="1" applyBorder="1" applyAlignment="1">
      <alignment horizontal="center"/>
    </xf>
    <xf numFmtId="4" fontId="3" fillId="4" borderId="54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164" fontId="0" fillId="0" borderId="25" xfId="0" applyNumberFormat="1" applyFont="1" applyBorder="1"/>
    <xf numFmtId="164" fontId="0" fillId="0" borderId="33" xfId="0" applyNumberFormat="1" applyFont="1" applyBorder="1"/>
    <xf numFmtId="165" fontId="7" fillId="0" borderId="24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3" fontId="0" fillId="0" borderId="32" xfId="0" applyNumberFormat="1" applyFont="1" applyBorder="1"/>
    <xf numFmtId="165" fontId="39" fillId="4" borderId="52" xfId="0" applyNumberFormat="1" applyFont="1" applyFill="1" applyBorder="1" applyAlignment="1">
      <alignment horizontal="center"/>
    </xf>
    <xf numFmtId="4" fontId="4" fillId="0" borderId="23" xfId="0" applyNumberFormat="1" applyFont="1" applyBorder="1"/>
    <xf numFmtId="4" fontId="0" fillId="0" borderId="25" xfId="0" applyNumberFormat="1" applyFont="1" applyBorder="1"/>
    <xf numFmtId="4" fontId="0" fillId="0" borderId="26" xfId="0" applyNumberFormat="1" applyFont="1" applyBorder="1"/>
    <xf numFmtId="4" fontId="0" fillId="0" borderId="27" xfId="0" applyNumberFormat="1" applyFont="1" applyBorder="1"/>
    <xf numFmtId="4" fontId="0" fillId="0" borderId="32" xfId="0" applyNumberFormat="1" applyFont="1" applyBorder="1"/>
    <xf numFmtId="4" fontId="0" fillId="0" borderId="36" xfId="0" applyNumberFormat="1" applyFont="1" applyBorder="1"/>
    <xf numFmtId="4" fontId="0" fillId="0" borderId="28" xfId="0" applyNumberFormat="1" applyFont="1" applyBorder="1"/>
    <xf numFmtId="4" fontId="0" fillId="0" borderId="33" xfId="0" applyNumberFormat="1" applyFont="1" applyBorder="1"/>
    <xf numFmtId="4" fontId="0" fillId="0" borderId="34" xfId="0" applyNumberFormat="1" applyFont="1" applyBorder="1"/>
    <xf numFmtId="4" fontId="0" fillId="0" borderId="29" xfId="0" applyNumberFormat="1" applyFont="1" applyBorder="1"/>
    <xf numFmtId="164" fontId="4" fillId="0" borderId="20" xfId="0" applyNumberFormat="1" applyFont="1" applyBorder="1"/>
    <xf numFmtId="164" fontId="0" fillId="0" borderId="16" xfId="0" applyNumberFormat="1" applyFont="1" applyBorder="1"/>
    <xf numFmtId="164" fontId="0" fillId="0" borderId="36" xfId="0" applyNumberFormat="1" applyFont="1" applyBorder="1"/>
    <xf numFmtId="2" fontId="3" fillId="4" borderId="54" xfId="0" applyNumberFormat="1" applyFont="1" applyFill="1" applyBorder="1"/>
    <xf numFmtId="164" fontId="6" fillId="5" borderId="0" xfId="0" applyNumberFormat="1" applyFont="1" applyFill="1" applyBorder="1" applyAlignment="1">
      <alignment horizontal="center"/>
    </xf>
    <xf numFmtId="164" fontId="28" fillId="0" borderId="0" xfId="3" applyNumberFormat="1" applyFont="1" applyFill="1" applyBorder="1" applyAlignment="1">
      <alignment horizontal="right" vertical="center" indent="1"/>
    </xf>
    <xf numFmtId="0" fontId="0" fillId="6" borderId="0" xfId="0" applyFill="1"/>
    <xf numFmtId="0" fontId="12" fillId="6" borderId="0" xfId="1" applyFill="1"/>
    <xf numFmtId="164" fontId="3" fillId="4" borderId="30" xfId="0" applyNumberFormat="1" applyFont="1" applyFill="1" applyBorder="1" applyAlignment="1">
      <alignment horizontal="center"/>
    </xf>
    <xf numFmtId="3" fontId="3" fillId="4" borderId="64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3" fontId="3" fillId="4" borderId="41" xfId="0" applyNumberFormat="1" applyFont="1" applyFill="1" applyBorder="1"/>
    <xf numFmtId="3" fontId="0" fillId="0" borderId="34" xfId="0" applyNumberFormat="1" applyBorder="1"/>
    <xf numFmtId="164" fontId="7" fillId="0" borderId="25" xfId="0" applyNumberFormat="1" applyFont="1" applyFill="1" applyBorder="1" applyAlignment="1">
      <alignment horizontal="center"/>
    </xf>
    <xf numFmtId="164" fontId="3" fillId="4" borderId="16" xfId="0" applyNumberFormat="1" applyFont="1" applyFill="1" applyBorder="1"/>
    <xf numFmtId="164" fontId="0" fillId="0" borderId="18" xfId="0" applyNumberFormat="1" applyBorder="1"/>
    <xf numFmtId="0" fontId="3" fillId="4" borderId="64" xfId="0" applyFont="1" applyFill="1" applyBorder="1"/>
    <xf numFmtId="164" fontId="3" fillId="4" borderId="51" xfId="0" applyNumberFormat="1" applyFont="1" applyFill="1" applyBorder="1"/>
    <xf numFmtId="164" fontId="4" fillId="0" borderId="20" xfId="0" applyNumberFormat="1" applyFont="1" applyFill="1" applyBorder="1"/>
    <xf numFmtId="2" fontId="4" fillId="0" borderId="23" xfId="0" applyNumberFormat="1" applyFon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3" fillId="4" borderId="64" xfId="0" applyNumberFormat="1" applyFont="1" applyFill="1" applyBorder="1"/>
    <xf numFmtId="164" fontId="3" fillId="4" borderId="16" xfId="0" applyNumberFormat="1" applyFont="1" applyFill="1" applyBorder="1" applyAlignment="1">
      <alignment horizontal="center"/>
    </xf>
    <xf numFmtId="0" fontId="0" fillId="6" borderId="0" xfId="0" applyFont="1" applyFill="1"/>
    <xf numFmtId="0" fontId="12" fillId="0" borderId="0" xfId="1"/>
    <xf numFmtId="164" fontId="7" fillId="0" borderId="20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3" fillId="4" borderId="59" xfId="0" applyNumberFormat="1" applyFont="1" applyFill="1" applyBorder="1" applyAlignment="1">
      <alignment horizontal="center"/>
    </xf>
    <xf numFmtId="4" fontId="3" fillId="4" borderId="43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3" fontId="4" fillId="0" borderId="41" xfId="0" applyNumberFormat="1" applyFont="1" applyBorder="1"/>
    <xf numFmtId="3" fontId="0" fillId="0" borderId="17" xfId="0" applyNumberFormat="1" applyFont="1" applyBorder="1"/>
    <xf numFmtId="3" fontId="0" fillId="0" borderId="69" xfId="0" applyNumberFormat="1" applyFont="1" applyBorder="1"/>
    <xf numFmtId="2" fontId="4" fillId="0" borderId="41" xfId="0" applyNumberFormat="1" applyFont="1" applyBorder="1"/>
    <xf numFmtId="2" fontId="0" fillId="0" borderId="17" xfId="0" applyNumberFormat="1" applyFont="1" applyBorder="1"/>
    <xf numFmtId="4" fontId="0" fillId="0" borderId="26" xfId="0" applyNumberFormat="1" applyBorder="1" applyAlignment="1">
      <alignment horizontal="center"/>
    </xf>
    <xf numFmtId="0" fontId="0" fillId="0" borderId="0" xfId="0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0" fontId="0" fillId="0" borderId="0" xfId="0" applyFont="1" applyFill="1"/>
    <xf numFmtId="164" fontId="0" fillId="0" borderId="16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Border="1"/>
    <xf numFmtId="3" fontId="0" fillId="0" borderId="17" xfId="0" applyNumberFormat="1" applyBorder="1"/>
    <xf numFmtId="3" fontId="3" fillId="4" borderId="17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3" fontId="3" fillId="4" borderId="66" xfId="0" applyNumberFormat="1" applyFont="1" applyFill="1" applyBorder="1"/>
    <xf numFmtId="164" fontId="3" fillId="4" borderId="66" xfId="0" applyNumberFormat="1" applyFont="1" applyFill="1" applyBorder="1"/>
    <xf numFmtId="164" fontId="3" fillId="4" borderId="17" xfId="0" applyNumberFormat="1" applyFont="1" applyFill="1" applyBorder="1"/>
    <xf numFmtId="164" fontId="0" fillId="0" borderId="38" xfId="0" applyNumberFormat="1" applyBorder="1"/>
    <xf numFmtId="164" fontId="0" fillId="0" borderId="44" xfId="0" applyNumberFormat="1" applyFill="1" applyBorder="1"/>
    <xf numFmtId="3" fontId="4" fillId="0" borderId="69" xfId="0" applyNumberFormat="1" applyFont="1" applyBorder="1"/>
    <xf numFmtId="164" fontId="4" fillId="0" borderId="21" xfId="0" applyNumberFormat="1" applyFont="1" applyFill="1" applyBorder="1"/>
    <xf numFmtId="164" fontId="3" fillId="4" borderId="72" xfId="0" applyNumberFormat="1" applyFont="1" applyFill="1" applyBorder="1"/>
    <xf numFmtId="4" fontId="4" fillId="0" borderId="69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/>
    <xf numFmtId="3" fontId="3" fillId="4" borderId="71" xfId="0" applyNumberFormat="1" applyFont="1" applyFill="1" applyBorder="1"/>
    <xf numFmtId="3" fontId="0" fillId="0" borderId="15" xfId="0" applyNumberFormat="1" applyFont="1" applyBorder="1"/>
    <xf numFmtId="3" fontId="3" fillId="4" borderId="72" xfId="0" applyNumberFormat="1" applyFont="1" applyFill="1" applyBorder="1"/>
    <xf numFmtId="164" fontId="4" fillId="0" borderId="23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3" fillId="4" borderId="72" xfId="0" applyNumberFormat="1" applyFont="1" applyFill="1" applyBorder="1" applyAlignment="1">
      <alignment horizontal="center"/>
    </xf>
    <xf numFmtId="164" fontId="3" fillId="4" borderId="71" xfId="0" applyNumberFormat="1" applyFont="1" applyFill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9" xfId="0" applyNumberFormat="1" applyFont="1" applyBorder="1" applyAlignment="1">
      <alignment horizontal="center"/>
    </xf>
    <xf numFmtId="164" fontId="0" fillId="0" borderId="33" xfId="0" applyNumberFormat="1" applyFont="1" applyBorder="1" applyAlignment="1" applyProtection="1">
      <alignment horizontal="center"/>
      <protection locked="0"/>
    </xf>
    <xf numFmtId="4" fontId="4" fillId="0" borderId="23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3" fillId="4" borderId="72" xfId="0" applyNumberFormat="1" applyFont="1" applyFill="1" applyBorder="1" applyAlignment="1">
      <alignment horizontal="center"/>
    </xf>
    <xf numFmtId="4" fontId="3" fillId="4" borderId="71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4" fillId="0" borderId="16" xfId="0" applyFont="1" applyBorder="1"/>
    <xf numFmtId="164" fontId="0" fillId="0" borderId="7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4" borderId="42" xfId="0" applyNumberFormat="1" applyFont="1" applyFill="1" applyBorder="1" applyAlignment="1">
      <alignment horizontal="center" vertical="center"/>
    </xf>
    <xf numFmtId="3" fontId="3" fillId="4" borderId="61" xfId="0" applyNumberFormat="1" applyFont="1" applyFill="1" applyBorder="1" applyAlignment="1">
      <alignment horizontal="center" vertical="center"/>
    </xf>
    <xf numFmtId="3" fontId="0" fillId="0" borderId="73" xfId="0" applyNumberFormat="1" applyFont="1" applyBorder="1"/>
    <xf numFmtId="3" fontId="0" fillId="0" borderId="74" xfId="0" applyNumberFormat="1" applyFont="1" applyBorder="1"/>
    <xf numFmtId="3" fontId="0" fillId="0" borderId="16" xfId="0" applyNumberFormat="1" applyFont="1" applyBorder="1"/>
    <xf numFmtId="3" fontId="0" fillId="0" borderId="18" xfId="0" applyNumberFormat="1" applyFont="1" applyBorder="1"/>
    <xf numFmtId="3" fontId="3" fillId="4" borderId="75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164" fontId="0" fillId="0" borderId="76" xfId="0" applyNumberFormat="1" applyFont="1" applyBorder="1" applyAlignment="1">
      <alignment horizontal="center"/>
    </xf>
    <xf numFmtId="0" fontId="0" fillId="0" borderId="17" xfId="0" applyFont="1" applyBorder="1"/>
    <xf numFmtId="3" fontId="3" fillId="4" borderId="15" xfId="0" applyNumberFormat="1" applyFont="1" applyFill="1" applyBorder="1" applyAlignment="1">
      <alignment horizontal="center" vertical="center"/>
    </xf>
    <xf numFmtId="164" fontId="3" fillId="4" borderId="70" xfId="0" applyNumberFormat="1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/>
    <xf numFmtId="2" fontId="0" fillId="0" borderId="17" xfId="0" applyNumberFormat="1" applyFont="1" applyFill="1" applyBorder="1"/>
    <xf numFmtId="2" fontId="0" fillId="0" borderId="15" xfId="0" applyNumberFormat="1" applyFont="1" applyBorder="1"/>
    <xf numFmtId="2" fontId="3" fillId="4" borderId="75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57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/>
    <xf numFmtId="2" fontId="0" fillId="0" borderId="18" xfId="0" applyNumberFormat="1" applyFont="1" applyBorder="1"/>
    <xf numFmtId="2" fontId="0" fillId="0" borderId="69" xfId="0" applyNumberFormat="1" applyFont="1" applyBorder="1"/>
    <xf numFmtId="3" fontId="0" fillId="0" borderId="69" xfId="0" applyNumberFormat="1" applyBorder="1"/>
    <xf numFmtId="164" fontId="4" fillId="0" borderId="41" xfId="0" applyNumberFormat="1" applyFont="1" applyFill="1" applyBorder="1"/>
    <xf numFmtId="164" fontId="0" fillId="0" borderId="69" xfId="0" applyNumberFormat="1" applyBorder="1"/>
    <xf numFmtId="164" fontId="3" fillId="4" borderId="22" xfId="0" applyNumberFormat="1" applyFont="1" applyFill="1" applyBorder="1" applyAlignment="1">
      <alignment horizontal="center"/>
    </xf>
    <xf numFmtId="165" fontId="3" fillId="4" borderId="41" xfId="0" applyNumberFormat="1" applyFont="1" applyFill="1" applyBorder="1" applyAlignment="1">
      <alignment horizontal="center"/>
    </xf>
    <xf numFmtId="164" fontId="3" fillId="4" borderId="77" xfId="0" applyNumberFormat="1" applyFont="1" applyFill="1" applyBorder="1" applyAlignment="1">
      <alignment horizontal="center"/>
    </xf>
    <xf numFmtId="2" fontId="4" fillId="0" borderId="69" xfId="0" applyNumberFormat="1" applyFont="1" applyBorder="1"/>
    <xf numFmtId="2" fontId="0" fillId="0" borderId="17" xfId="0" applyNumberFormat="1" applyBorder="1"/>
    <xf numFmtId="2" fontId="3" fillId="4" borderId="17" xfId="0" applyNumberFormat="1" applyFont="1" applyFill="1" applyBorder="1"/>
    <xf numFmtId="2" fontId="0" fillId="0" borderId="69" xfId="0" applyNumberFormat="1" applyBorder="1"/>
    <xf numFmtId="164" fontId="7" fillId="0" borderId="35" xfId="0" applyNumberFormat="1" applyFont="1" applyFill="1" applyBorder="1" applyAlignment="1">
      <alignment horizontal="center"/>
    </xf>
    <xf numFmtId="4" fontId="4" fillId="0" borderId="41" xfId="0" applyNumberFormat="1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17" xfId="0" applyNumberFormat="1" applyBorder="1"/>
    <xf numFmtId="4" fontId="3" fillId="4" borderId="64" xfId="0" applyNumberFormat="1" applyFont="1" applyFill="1" applyBorder="1"/>
    <xf numFmtId="4" fontId="3" fillId="4" borderId="41" xfId="0" applyNumberFormat="1" applyFont="1" applyFill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69" xfId="0" applyNumberFormat="1" applyBorder="1"/>
    <xf numFmtId="0" fontId="42" fillId="0" borderId="0" xfId="0" applyFont="1"/>
    <xf numFmtId="3" fontId="0" fillId="0" borderId="73" xfId="0" applyNumberFormat="1" applyBorder="1"/>
    <xf numFmtId="2" fontId="0" fillId="0" borderId="0" xfId="0" applyNumberFormat="1"/>
    <xf numFmtId="4" fontId="3" fillId="4" borderId="6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4" fillId="0" borderId="37" xfId="0" applyNumberFormat="1" applyFont="1" applyFill="1" applyBorder="1"/>
    <xf numFmtId="3" fontId="0" fillId="0" borderId="38" xfId="0" applyNumberFormat="1" applyFont="1" applyBorder="1"/>
    <xf numFmtId="3" fontId="0" fillId="0" borderId="38" xfId="0" applyNumberFormat="1" applyFont="1" applyFill="1" applyBorder="1"/>
    <xf numFmtId="164" fontId="0" fillId="0" borderId="14" xfId="0" applyNumberFormat="1" applyFill="1" applyBorder="1"/>
    <xf numFmtId="164" fontId="4" fillId="0" borderId="71" xfId="0" applyNumberFormat="1" applyFont="1" applyBorder="1" applyAlignment="1">
      <alignment horizontal="center"/>
    </xf>
    <xf numFmtId="164" fontId="0" fillId="0" borderId="73" xfId="0" applyNumberFormat="1" applyFont="1" applyFill="1" applyBorder="1" applyAlignment="1">
      <alignment horizontal="center"/>
    </xf>
    <xf numFmtId="164" fontId="0" fillId="0" borderId="78" xfId="0" applyNumberFormat="1" applyFont="1" applyBorder="1" applyAlignment="1">
      <alignment horizontal="center"/>
    </xf>
    <xf numFmtId="164" fontId="0" fillId="0" borderId="74" xfId="0" applyNumberFormat="1" applyFont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6" xfId="0" applyFill="1" applyBorder="1"/>
    <xf numFmtId="0" fontId="0" fillId="0" borderId="0" xfId="0" applyFill="1" applyBorder="1"/>
    <xf numFmtId="3" fontId="0" fillId="0" borderId="25" xfId="0" applyNumberFormat="1" applyFill="1" applyBorder="1"/>
    <xf numFmtId="3" fontId="0" fillId="0" borderId="38" xfId="0" applyNumberFormat="1" applyFill="1" applyBorder="1"/>
    <xf numFmtId="3" fontId="0" fillId="0" borderId="17" xfId="0" applyNumberFormat="1" applyFill="1" applyBorder="1"/>
    <xf numFmtId="164" fontId="0" fillId="0" borderId="26" xfId="0" applyNumberFormat="1" applyFill="1" applyBorder="1"/>
    <xf numFmtId="0" fontId="0" fillId="0" borderId="0" xfId="0" applyFill="1"/>
    <xf numFmtId="4" fontId="0" fillId="0" borderId="25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4" fillId="0" borderId="20" xfId="0" applyFont="1" applyFill="1" applyBorder="1"/>
    <xf numFmtId="0" fontId="4" fillId="0" borderId="21" xfId="0" applyFont="1" applyFill="1" applyBorder="1"/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3" fontId="4" fillId="0" borderId="37" xfId="0" applyNumberFormat="1" applyFont="1" applyFill="1" applyBorder="1"/>
    <xf numFmtId="3" fontId="4" fillId="0" borderId="41" xfId="0" applyNumberFormat="1" applyFont="1" applyFill="1" applyBorder="1"/>
    <xf numFmtId="164" fontId="4" fillId="0" borderId="23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0" fillId="0" borderId="16" xfId="0" applyFont="1" applyFill="1" applyBorder="1"/>
    <xf numFmtId="3" fontId="0" fillId="0" borderId="0" xfId="0" applyNumberFormat="1" applyFont="1" applyFill="1" applyBorder="1"/>
    <xf numFmtId="0" fontId="4" fillId="0" borderId="16" xfId="0" applyFont="1" applyFill="1" applyBorder="1"/>
    <xf numFmtId="0" fontId="4" fillId="0" borderId="0" xfId="0" applyFont="1" applyFill="1"/>
    <xf numFmtId="2" fontId="4" fillId="0" borderId="22" xfId="0" applyNumberFormat="1" applyFont="1" applyFill="1" applyBorder="1"/>
    <xf numFmtId="2" fontId="4" fillId="0" borderId="23" xfId="0" applyNumberFormat="1" applyFont="1" applyFill="1" applyBorder="1"/>
    <xf numFmtId="2" fontId="4" fillId="0" borderId="41" xfId="0" applyNumberFormat="1" applyFont="1" applyFill="1" applyBorder="1"/>
    <xf numFmtId="2" fontId="0" fillId="0" borderId="25" xfId="0" applyNumberFormat="1" applyFont="1" applyFill="1" applyBorder="1"/>
    <xf numFmtId="0" fontId="43" fillId="0" borderId="0" xfId="8"/>
    <xf numFmtId="0" fontId="40" fillId="0" borderId="0" xfId="9" applyFont="1"/>
    <xf numFmtId="164" fontId="3" fillId="4" borderId="35" xfId="8" applyNumberFormat="1" applyFont="1" applyFill="1" applyBorder="1" applyAlignment="1">
      <alignment horizontal="center"/>
    </xf>
    <xf numFmtId="4" fontId="3" fillId="4" borderId="69" xfId="8" applyNumberFormat="1" applyFont="1" applyFill="1" applyBorder="1" applyAlignment="1">
      <alignment horizontal="center"/>
    </xf>
    <xf numFmtId="4" fontId="3" fillId="4" borderId="59" xfId="8" applyNumberFormat="1" applyFont="1" applyFill="1" applyBorder="1" applyAlignment="1">
      <alignment horizontal="center"/>
    </xf>
    <xf numFmtId="4" fontId="3" fillId="4" borderId="43" xfId="8" applyNumberFormat="1" applyFont="1" applyFill="1" applyBorder="1" applyAlignment="1">
      <alignment horizontal="center"/>
    </xf>
    <xf numFmtId="0" fontId="3" fillId="4" borderId="20" xfId="8" applyFont="1" applyFill="1" applyBorder="1"/>
    <xf numFmtId="164" fontId="6" fillId="0" borderId="30" xfId="8" applyNumberFormat="1" applyFont="1" applyBorder="1" applyAlignment="1">
      <alignment horizontal="center"/>
    </xf>
    <xf numFmtId="4" fontId="43" fillId="0" borderId="17" xfId="8" applyNumberFormat="1" applyBorder="1" applyAlignment="1">
      <alignment horizontal="center"/>
    </xf>
    <xf numFmtId="4" fontId="43" fillId="0" borderId="25" xfId="8" applyNumberFormat="1" applyBorder="1" applyAlignment="1">
      <alignment horizontal="center"/>
    </xf>
    <xf numFmtId="4" fontId="43" fillId="0" borderId="26" xfId="8" applyNumberFormat="1" applyBorder="1" applyAlignment="1">
      <alignment horizontal="center"/>
    </xf>
    <xf numFmtId="4" fontId="43" fillId="0" borderId="16" xfId="8" applyNumberFormat="1" applyBorder="1" applyAlignment="1">
      <alignment horizontal="center"/>
    </xf>
    <xf numFmtId="0" fontId="43" fillId="0" borderId="16" xfId="8" applyBorder="1"/>
    <xf numFmtId="164" fontId="6" fillId="0" borderId="35" xfId="8" applyNumberFormat="1" applyFont="1" applyBorder="1" applyAlignment="1">
      <alignment horizontal="center"/>
    </xf>
    <xf numFmtId="0" fontId="4" fillId="0" borderId="0" xfId="8" applyFont="1"/>
    <xf numFmtId="164" fontId="43" fillId="0" borderId="0" xfId="8" applyNumberFormat="1"/>
    <xf numFmtId="3" fontId="43" fillId="0" borderId="0" xfId="8" applyNumberFormat="1"/>
    <xf numFmtId="165" fontId="3" fillId="4" borderId="63" xfId="8" applyNumberFormat="1" applyFont="1" applyFill="1" applyBorder="1" applyAlignment="1">
      <alignment horizontal="center"/>
    </xf>
    <xf numFmtId="164" fontId="3" fillId="4" borderId="13" xfId="8" applyNumberFormat="1" applyFont="1" applyFill="1" applyBorder="1" applyAlignment="1">
      <alignment horizontal="center"/>
    </xf>
    <xf numFmtId="164" fontId="3" fillId="4" borderId="17" xfId="8" applyNumberFormat="1" applyFont="1" applyFill="1" applyBorder="1"/>
    <xf numFmtId="164" fontId="3" fillId="4" borderId="66" xfId="8" applyNumberFormat="1" applyFont="1" applyFill="1" applyBorder="1"/>
    <xf numFmtId="164" fontId="3" fillId="4" borderId="54" xfId="8" applyNumberFormat="1" applyFont="1" applyFill="1" applyBorder="1"/>
    <xf numFmtId="164" fontId="3" fillId="4" borderId="20" xfId="8" applyNumberFormat="1" applyFont="1" applyFill="1" applyBorder="1"/>
    <xf numFmtId="3" fontId="3" fillId="4" borderId="17" xfId="8" applyNumberFormat="1" applyFont="1" applyFill="1" applyBorder="1"/>
    <xf numFmtId="3" fontId="3" fillId="4" borderId="54" xfId="8" applyNumberFormat="1" applyFont="1" applyFill="1" applyBorder="1"/>
    <xf numFmtId="3" fontId="3" fillId="4" borderId="53" xfId="8" applyNumberFormat="1" applyFont="1" applyFill="1" applyBorder="1"/>
    <xf numFmtId="165" fontId="6" fillId="0" borderId="27" xfId="8" applyNumberFormat="1" applyFont="1" applyBorder="1" applyAlignment="1">
      <alignment horizontal="center"/>
    </xf>
    <xf numFmtId="164" fontId="6" fillId="0" borderId="16" xfId="8" applyNumberFormat="1" applyFont="1" applyBorder="1" applyAlignment="1">
      <alignment horizontal="center"/>
    </xf>
    <xf numFmtId="164" fontId="43" fillId="0" borderId="27" xfId="8" applyNumberFormat="1" applyBorder="1"/>
    <xf numFmtId="164" fontId="43" fillId="0" borderId="34" xfId="8" applyNumberFormat="1" applyBorder="1"/>
    <xf numFmtId="164" fontId="43" fillId="0" borderId="16" xfId="8" applyNumberFormat="1" applyBorder="1"/>
    <xf numFmtId="3" fontId="43" fillId="0" borderId="27" xfId="8" applyNumberFormat="1" applyBorder="1"/>
    <xf numFmtId="3" fontId="43" fillId="0" borderId="26" xfId="8" applyNumberFormat="1" applyBorder="1"/>
    <xf numFmtId="3" fontId="43" fillId="0" borderId="16" xfId="8" applyNumberFormat="1" applyBorder="1"/>
    <xf numFmtId="165" fontId="6" fillId="0" borderId="28" xfId="8" applyNumberFormat="1" applyFont="1" applyBorder="1" applyAlignment="1">
      <alignment horizontal="center"/>
    </xf>
    <xf numFmtId="164" fontId="6" fillId="0" borderId="13" xfId="8" applyNumberFormat="1" applyFont="1" applyBorder="1" applyAlignment="1">
      <alignment horizontal="center"/>
    </xf>
    <xf numFmtId="164" fontId="43" fillId="0" borderId="36" xfId="8" applyNumberFormat="1" applyBorder="1"/>
    <xf numFmtId="0" fontId="3" fillId="4" borderId="40" xfId="8" applyFont="1" applyFill="1" applyBorder="1" applyAlignment="1">
      <alignment horizontal="center" vertical="center"/>
    </xf>
    <xf numFmtId="0" fontId="3" fillId="4" borderId="46" xfId="8" applyFont="1" applyFill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22" fillId="0" borderId="0" xfId="2" quotePrefix="1" applyFont="1" applyBorder="1" applyAlignment="1">
      <alignment horizontal="center" vertical="center"/>
    </xf>
    <xf numFmtId="0" fontId="22" fillId="0" borderId="79" xfId="2" quotePrefix="1" applyFont="1" applyBorder="1" applyAlignment="1">
      <alignment horizontal="center" vertical="center"/>
    </xf>
    <xf numFmtId="0" fontId="31" fillId="0" borderId="79" xfId="2" applyFont="1" applyBorder="1"/>
    <xf numFmtId="0" fontId="16" fillId="0" borderId="79" xfId="2" applyFont="1" applyBorder="1"/>
    <xf numFmtId="0" fontId="16" fillId="0" borderId="79" xfId="2" applyFont="1" applyBorder="1" applyAlignment="1">
      <alignment horizontal="center" vertical="center"/>
    </xf>
    <xf numFmtId="3" fontId="3" fillId="4" borderId="66" xfId="8" applyNumberFormat="1" applyFont="1" applyFill="1" applyBorder="1"/>
    <xf numFmtId="3" fontId="4" fillId="0" borderId="74" xfId="0" applyNumberFormat="1" applyFont="1" applyBorder="1"/>
    <xf numFmtId="3" fontId="0" fillId="0" borderId="73" xfId="0" applyNumberFormat="1" applyFill="1" applyBorder="1"/>
    <xf numFmtId="3" fontId="4" fillId="0" borderId="71" xfId="0" applyNumberFormat="1" applyFont="1" applyBorder="1"/>
    <xf numFmtId="3" fontId="0" fillId="0" borderId="26" xfId="0" applyNumberFormat="1" applyFill="1" applyBorder="1"/>
    <xf numFmtId="4" fontId="4" fillId="0" borderId="74" xfId="0" applyNumberFormat="1" applyFon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4" fontId="4" fillId="0" borderId="71" xfId="0" applyNumberFormat="1" applyFont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3" fontId="6" fillId="0" borderId="24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/>
    <xf numFmtId="3" fontId="0" fillId="0" borderId="73" xfId="0" applyNumberFormat="1" applyFont="1" applyFill="1" applyBorder="1"/>
    <xf numFmtId="3" fontId="0" fillId="0" borderId="74" xfId="0" applyNumberFormat="1" applyBorder="1"/>
    <xf numFmtId="164" fontId="4" fillId="0" borderId="71" xfId="0" applyNumberFormat="1" applyFont="1" applyFill="1" applyBorder="1"/>
    <xf numFmtId="164" fontId="0" fillId="0" borderId="73" xfId="0" applyNumberFormat="1" applyBorder="1"/>
    <xf numFmtId="164" fontId="0" fillId="0" borderId="74" xfId="0" applyNumberFormat="1" applyBorder="1"/>
    <xf numFmtId="2" fontId="4" fillId="0" borderId="74" xfId="0" applyNumberFormat="1" applyFont="1" applyBorder="1"/>
    <xf numFmtId="2" fontId="0" fillId="0" borderId="73" xfId="0" applyNumberFormat="1" applyBorder="1"/>
    <xf numFmtId="2" fontId="4" fillId="0" borderId="71" xfId="0" applyNumberFormat="1" applyFont="1" applyBorder="1"/>
    <xf numFmtId="2" fontId="3" fillId="4" borderId="66" xfId="0" applyNumberFormat="1" applyFont="1" applyFill="1" applyBorder="1"/>
    <xf numFmtId="2" fontId="0" fillId="0" borderId="74" xfId="0" applyNumberFormat="1" applyBorder="1"/>
    <xf numFmtId="164" fontId="3" fillId="4" borderId="73" xfId="0" applyNumberFormat="1" applyFont="1" applyFill="1" applyBorder="1"/>
    <xf numFmtId="4" fontId="4" fillId="0" borderId="71" xfId="0" applyNumberFormat="1" applyFont="1" applyBorder="1"/>
    <xf numFmtId="4" fontId="0" fillId="0" borderId="73" xfId="0" applyNumberFormat="1" applyBorder="1"/>
    <xf numFmtId="4" fontId="3" fillId="4" borderId="72" xfId="0" applyNumberFormat="1" applyFont="1" applyFill="1" applyBorder="1"/>
    <xf numFmtId="4" fontId="0" fillId="0" borderId="74" xfId="0" applyNumberFormat="1" applyBorder="1"/>
    <xf numFmtId="4" fontId="4" fillId="0" borderId="74" xfId="0" applyNumberFormat="1" applyFont="1" applyBorder="1"/>
    <xf numFmtId="4" fontId="4" fillId="0" borderId="69" xfId="0" applyNumberFormat="1" applyFont="1" applyBorder="1"/>
    <xf numFmtId="4" fontId="3" fillId="4" borderId="66" xfId="0" applyNumberFormat="1" applyFont="1" applyFill="1" applyBorder="1"/>
    <xf numFmtId="4" fontId="3" fillId="4" borderId="17" xfId="0" applyNumberFormat="1" applyFont="1" applyFill="1" applyBorder="1"/>
    <xf numFmtId="4" fontId="6" fillId="0" borderId="24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7" fontId="11" fillId="6" borderId="0" xfId="0" applyNumberFormat="1" applyFont="1" applyFill="1" applyAlignment="1">
      <alignment horizontal="center"/>
    </xf>
    <xf numFmtId="0" fontId="24" fillId="5" borderId="0" xfId="2" applyFont="1" applyFill="1" applyBorder="1" applyAlignment="1">
      <alignment horizontal="center" vertical="center" wrapText="1"/>
    </xf>
    <xf numFmtId="0" fontId="33" fillId="5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/>
    </xf>
    <xf numFmtId="0" fontId="22" fillId="0" borderId="0" xfId="2" quotePrefix="1" applyFont="1" applyBorder="1" applyAlignment="1">
      <alignment horizontal="center" vertical="center"/>
    </xf>
    <xf numFmtId="164" fontId="41" fillId="5" borderId="0" xfId="0" applyNumberFormat="1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left" vertical="center"/>
    </xf>
    <xf numFmtId="0" fontId="18" fillId="4" borderId="0" xfId="2" applyFont="1" applyFill="1" applyBorder="1" applyAlignment="1">
      <alignment horizontal="left" vertical="center" wrapText="1" indent="2"/>
    </xf>
    <xf numFmtId="0" fontId="17" fillId="4" borderId="0" xfId="2" applyFont="1" applyFill="1" applyBorder="1" applyAlignment="1">
      <alignment horizontal="left" vertical="center" wrapText="1" indent="2"/>
    </xf>
    <xf numFmtId="0" fontId="21" fillId="0" borderId="0" xfId="2" quotePrefix="1" applyFont="1" applyFill="1" applyBorder="1" applyAlignment="1">
      <alignment horizontal="left" vertical="top"/>
    </xf>
    <xf numFmtId="0" fontId="22" fillId="0" borderId="0" xfId="2" quotePrefix="1" applyFont="1" applyFill="1" applyBorder="1" applyAlignment="1">
      <alignment horizontal="left" vertical="top"/>
    </xf>
    <xf numFmtId="0" fontId="3" fillId="4" borderId="57" xfId="8" applyFont="1" applyFill="1" applyBorder="1" applyAlignment="1">
      <alignment horizontal="center" vertical="center"/>
    </xf>
    <xf numFmtId="0" fontId="3" fillId="4" borderId="50" xfId="8" applyFont="1" applyFill="1" applyBorder="1" applyAlignment="1">
      <alignment horizontal="center" vertical="center"/>
    </xf>
    <xf numFmtId="0" fontId="3" fillId="4" borderId="42" xfId="8" applyFont="1" applyFill="1" applyBorder="1" applyAlignment="1">
      <alignment horizontal="center" vertical="center"/>
    </xf>
    <xf numFmtId="0" fontId="3" fillId="4" borderId="51" xfId="8" applyFont="1" applyFill="1" applyBorder="1" applyAlignment="1">
      <alignment horizontal="center" vertical="center"/>
    </xf>
    <xf numFmtId="0" fontId="3" fillId="4" borderId="58" xfId="8" applyFont="1" applyFill="1" applyBorder="1" applyAlignment="1">
      <alignment horizontal="center" vertical="center"/>
    </xf>
    <xf numFmtId="0" fontId="3" fillId="4" borderId="55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 wrapText="1"/>
    </xf>
    <xf numFmtId="0" fontId="3" fillId="4" borderId="16" xfId="8" applyFont="1" applyFill="1" applyBorder="1" applyAlignment="1">
      <alignment horizontal="center" vertical="center" wrapText="1"/>
    </xf>
    <xf numFmtId="0" fontId="5" fillId="4" borderId="35" xfId="8" applyFont="1" applyFill="1" applyBorder="1" applyAlignment="1">
      <alignment horizontal="center" vertical="center" wrapText="1"/>
    </xf>
    <xf numFmtId="0" fontId="5" fillId="4" borderId="31" xfId="8" applyFont="1" applyFill="1" applyBorder="1" applyAlignment="1">
      <alignment horizontal="center" vertical="center" wrapText="1"/>
    </xf>
    <xf numFmtId="0" fontId="5" fillId="4" borderId="48" xfId="8" applyFont="1" applyFill="1" applyBorder="1" applyAlignment="1">
      <alignment horizontal="center" vertical="center"/>
    </xf>
    <xf numFmtId="0" fontId="5" fillId="4" borderId="49" xfId="8" applyFont="1" applyFill="1" applyBorder="1" applyAlignment="1">
      <alignment horizontal="center" vertical="center"/>
    </xf>
    <xf numFmtId="0" fontId="3" fillId="4" borderId="43" xfId="8" applyFont="1" applyFill="1" applyBorder="1" applyAlignment="1">
      <alignment horizontal="center" vertical="center"/>
    </xf>
    <xf numFmtId="0" fontId="3" fillId="4" borderId="42" xfId="8" applyFont="1" applyFill="1" applyBorder="1" applyAlignment="1">
      <alignment horizontal="center" vertical="center" wrapText="1"/>
    </xf>
    <xf numFmtId="0" fontId="3" fillId="4" borderId="51" xfId="8" applyFont="1" applyFill="1" applyBorder="1" applyAlignment="1">
      <alignment horizontal="center" vertical="center" wrapText="1"/>
    </xf>
    <xf numFmtId="0" fontId="3" fillId="4" borderId="15" xfId="8" applyFont="1" applyFill="1" applyBorder="1" applyAlignment="1">
      <alignment horizontal="center" vertical="center"/>
    </xf>
    <xf numFmtId="0" fontId="3" fillId="4" borderId="17" xfId="8" applyFont="1" applyFill="1" applyBorder="1" applyAlignment="1">
      <alignment horizontal="center" vertical="center"/>
    </xf>
    <xf numFmtId="0" fontId="3" fillId="4" borderId="61" xfId="8" applyFont="1" applyFill="1" applyBorder="1" applyAlignment="1">
      <alignment horizontal="center" vertical="center"/>
    </xf>
    <xf numFmtId="0" fontId="3" fillId="4" borderId="66" xfId="8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3" fontId="3" fillId="4" borderId="52" xfId="0" applyNumberFormat="1" applyFont="1" applyFill="1" applyBorder="1"/>
    <xf numFmtId="3" fontId="0" fillId="0" borderId="30" xfId="0" applyNumberFormat="1" applyBorder="1"/>
    <xf numFmtId="3" fontId="0" fillId="0" borderId="31" xfId="0" applyNumberFormat="1" applyBorder="1"/>
    <xf numFmtId="2" fontId="3" fillId="4" borderId="13" xfId="0" applyNumberFormat="1" applyFont="1" applyFill="1" applyBorder="1" applyAlignment="1">
      <alignment horizontal="center" vertical="center" wrapText="1"/>
    </xf>
    <xf numFmtId="2" fontId="3" fillId="4" borderId="39" xfId="0" applyNumberFormat="1" applyFont="1" applyFill="1" applyBorder="1" applyAlignment="1">
      <alignment horizontal="center" vertical="center" wrapText="1"/>
    </xf>
    <xf numFmtId="2" fontId="3" fillId="4" borderId="57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 wrapText="1"/>
    </xf>
    <xf numFmtId="2" fontId="3" fillId="4" borderId="65" xfId="0" applyNumberFormat="1" applyFont="1" applyFill="1" applyBorder="1" applyAlignment="1">
      <alignment horizontal="center" vertical="center" wrapText="1"/>
    </xf>
    <xf numFmtId="2" fontId="3" fillId="4" borderId="59" xfId="0" applyNumberFormat="1" applyFont="1" applyFill="1" applyBorder="1" applyAlignment="1">
      <alignment horizontal="center" vertical="center"/>
    </xf>
    <xf numFmtId="2" fontId="3" fillId="4" borderId="43" xfId="0" applyNumberFormat="1" applyFont="1" applyFill="1" applyBorder="1" applyAlignment="1">
      <alignment horizontal="center" vertical="center"/>
    </xf>
    <xf numFmtId="2" fontId="3" fillId="4" borderId="51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/>
    <xf numFmtId="2" fontId="4" fillId="0" borderId="21" xfId="0" applyNumberFormat="1" applyFont="1" applyBorder="1"/>
    <xf numFmtId="2" fontId="0" fillId="0" borderId="16" xfId="0" applyNumberFormat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/>
    <xf numFmtId="2" fontId="3" fillId="4" borderId="20" xfId="0" applyNumberFormat="1" applyFont="1" applyFill="1" applyBorder="1"/>
    <xf numFmtId="2" fontId="3" fillId="4" borderId="21" xfId="0" applyNumberFormat="1" applyFont="1" applyFill="1" applyBorder="1"/>
    <xf numFmtId="2" fontId="0" fillId="0" borderId="18" xfId="0" applyNumberFormat="1" applyBorder="1"/>
    <xf numFmtId="2" fontId="0" fillId="0" borderId="19" xfId="0" applyNumberFormat="1" applyBorder="1"/>
  </cellXfs>
  <cellStyles count="10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6384" width="9.140625" style="184"/>
  </cols>
  <sheetData>
    <row r="2" spans="1:9" x14ac:dyDescent="0.25">
      <c r="D2" s="442" t="s">
        <v>58</v>
      </c>
      <c r="E2" s="442"/>
      <c r="F2" s="442"/>
      <c r="G2" s="442"/>
      <c r="H2" s="442"/>
      <c r="I2" s="442"/>
    </row>
    <row r="3" spans="1:9" x14ac:dyDescent="0.25">
      <c r="D3" s="442"/>
      <c r="E3" s="442"/>
      <c r="F3" s="442"/>
      <c r="G3" s="442"/>
      <c r="H3" s="442"/>
      <c r="I3" s="442"/>
    </row>
    <row r="4" spans="1:9" ht="15.75" x14ac:dyDescent="0.25">
      <c r="D4" s="443" t="s">
        <v>98</v>
      </c>
      <c r="E4" s="443"/>
      <c r="F4" s="443"/>
      <c r="G4" s="443"/>
      <c r="H4" s="443"/>
      <c r="I4" s="443"/>
    </row>
    <row r="6" spans="1:9" ht="15" customHeight="1" x14ac:dyDescent="0.25"/>
    <row r="7" spans="1:9" ht="15" customHeight="1" x14ac:dyDescent="0.25">
      <c r="A7" s="185" t="s">
        <v>57</v>
      </c>
    </row>
    <row r="8" spans="1:9" ht="15" customHeight="1" x14ac:dyDescent="0.25"/>
    <row r="9" spans="1:9" ht="15" customHeight="1" x14ac:dyDescent="0.25">
      <c r="A9" s="185" t="s">
        <v>56</v>
      </c>
    </row>
    <row r="10" spans="1:9" ht="15" customHeight="1" x14ac:dyDescent="0.25"/>
    <row r="11" spans="1:9" ht="15" customHeight="1" x14ac:dyDescent="0.25">
      <c r="A11" s="185" t="s">
        <v>59</v>
      </c>
    </row>
    <row r="12" spans="1:9" ht="15" customHeight="1" x14ac:dyDescent="0.25"/>
    <row r="13" spans="1:9" ht="15" customHeight="1" x14ac:dyDescent="0.25">
      <c r="A13" s="185" t="s">
        <v>60</v>
      </c>
    </row>
    <row r="14" spans="1:9" ht="15" customHeight="1" x14ac:dyDescent="0.25"/>
    <row r="15" spans="1:9" ht="15" customHeight="1" x14ac:dyDescent="0.25">
      <c r="A15" s="185" t="s">
        <v>63</v>
      </c>
    </row>
    <row r="16" spans="1:9" ht="15" customHeight="1" x14ac:dyDescent="0.25"/>
    <row r="17" spans="1:1" ht="15" customHeight="1" x14ac:dyDescent="0.25">
      <c r="A17" s="185" t="s">
        <v>64</v>
      </c>
    </row>
    <row r="18" spans="1:1" ht="15" customHeight="1" x14ac:dyDescent="0.25"/>
    <row r="19" spans="1:1" ht="15" customHeight="1" x14ac:dyDescent="0.25">
      <c r="A19" s="185" t="s">
        <v>62</v>
      </c>
    </row>
    <row r="20" spans="1:1" ht="15" customHeight="1" x14ac:dyDescent="0.25"/>
    <row r="21" spans="1:1" ht="15" customHeight="1" x14ac:dyDescent="0.25">
      <c r="A21" s="185" t="s">
        <v>61</v>
      </c>
    </row>
    <row r="22" spans="1:1" ht="15" customHeight="1" x14ac:dyDescent="0.25"/>
    <row r="23" spans="1:1" ht="15" customHeight="1" x14ac:dyDescent="0.25">
      <c r="A23" s="185" t="s">
        <v>70</v>
      </c>
    </row>
    <row r="24" spans="1:1" ht="15" customHeight="1" x14ac:dyDescent="0.25"/>
    <row r="25" spans="1:1" ht="15" customHeight="1" x14ac:dyDescent="0.25">
      <c r="A25" s="185" t="s">
        <v>72</v>
      </c>
    </row>
    <row r="26" spans="1:1" ht="15" customHeight="1" x14ac:dyDescent="0.25"/>
    <row r="27" spans="1:1" ht="15" customHeight="1" x14ac:dyDescent="0.25">
      <c r="A27" s="185" t="s">
        <v>74</v>
      </c>
    </row>
    <row r="28" spans="1:1" ht="15" customHeight="1" x14ac:dyDescent="0.25"/>
    <row r="29" spans="1:1" ht="15" customHeight="1" x14ac:dyDescent="0.25">
      <c r="A29" s="207" t="s">
        <v>86</v>
      </c>
    </row>
    <row r="30" spans="1:1" ht="15" customHeight="1" x14ac:dyDescent="0.25">
      <c r="A30" s="206"/>
    </row>
    <row r="31" spans="1:1" ht="15" customHeight="1" x14ac:dyDescent="0.25">
      <c r="A31" s="207" t="s">
        <v>87</v>
      </c>
    </row>
    <row r="32" spans="1:1" ht="15" customHeight="1" x14ac:dyDescent="0.25">
      <c r="A32" s="206"/>
    </row>
    <row r="33" spans="1:1" x14ac:dyDescent="0.25">
      <c r="A33" s="207" t="s">
        <v>88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B143"/>
  <sheetViews>
    <sheetView showGridLines="0" topLeftCell="A109" workbookViewId="0">
      <selection activeCell="A7" sqref="A7:B47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8" width="11.85546875" customWidth="1"/>
    <col min="9" max="9" width="2.5703125" customWidth="1"/>
    <col min="10" max="15" width="10.7109375" customWidth="1"/>
    <col min="16" max="16" width="2.5703125" customWidth="1"/>
    <col min="17" max="17" width="11.140625" customWidth="1"/>
    <col min="18" max="18" width="9.42578125" bestFit="1" customWidth="1"/>
    <col min="21" max="22" width="10.7109375" customWidth="1"/>
    <col min="23" max="23" width="1.85546875" customWidth="1"/>
    <col min="27" max="27" width="11.5703125" customWidth="1"/>
    <col min="28" max="302" width="9.140625" style="2"/>
  </cols>
  <sheetData>
    <row r="1" spans="1:302" x14ac:dyDescent="0.25">
      <c r="A1" s="1" t="s">
        <v>68</v>
      </c>
    </row>
    <row r="2" spans="1:302" x14ac:dyDescent="0.25">
      <c r="A2" s="1"/>
    </row>
    <row r="3" spans="1:302" x14ac:dyDescent="0.25">
      <c r="A3" s="1" t="s">
        <v>29</v>
      </c>
      <c r="J3" s="1" t="s">
        <v>31</v>
      </c>
      <c r="Q3" s="1" t="str">
        <f>'7'!Q3</f>
        <v>VARIAÇÃO (JAN.-DEZ)</v>
      </c>
    </row>
    <row r="4" spans="1:302" ht="15.75" thickBot="1" x14ac:dyDescent="0.3"/>
    <row r="5" spans="1:302" ht="24" customHeight="1" x14ac:dyDescent="0.25">
      <c r="A5" s="477" t="s">
        <v>36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500" t="s">
        <v>93</v>
      </c>
      <c r="R5" s="501"/>
    </row>
    <row r="6" spans="1:302" ht="21.75" customHeight="1" thickBot="1" x14ac:dyDescent="0.3">
      <c r="A6" s="492"/>
      <c r="B6" s="493"/>
      <c r="C6" s="490"/>
      <c r="D6" s="489"/>
      <c r="E6" s="489"/>
      <c r="F6" s="489"/>
      <c r="G6" s="489"/>
      <c r="H6" s="499"/>
      <c r="J6" s="503"/>
      <c r="K6" s="489"/>
      <c r="L6" s="489"/>
      <c r="M6" s="489"/>
      <c r="N6" s="489"/>
      <c r="O6" s="499"/>
      <c r="Q6" s="164" t="s">
        <v>0</v>
      </c>
      <c r="R6" s="165" t="s">
        <v>45</v>
      </c>
    </row>
    <row r="7" spans="1:302" ht="20.100000000000001" customHeight="1" thickBot="1" x14ac:dyDescent="0.3">
      <c r="A7" s="22" t="s">
        <v>10</v>
      </c>
      <c r="B7" s="23"/>
      <c r="C7" s="29">
        <v>18625525</v>
      </c>
      <c r="D7" s="30">
        <v>19983662</v>
      </c>
      <c r="E7" s="30">
        <v>20334191</v>
      </c>
      <c r="F7" s="62">
        <v>21469566</v>
      </c>
      <c r="G7" s="30">
        <v>19721313</v>
      </c>
      <c r="H7" s="215">
        <v>19828643</v>
      </c>
      <c r="J7" s="178">
        <f t="shared" ref="J7:O7" si="0">C7/C45</f>
        <v>0.16972846980551387</v>
      </c>
      <c r="K7" s="40">
        <f t="shared" si="0"/>
        <v>0.17784797322324608</v>
      </c>
      <c r="L7" s="40">
        <f t="shared" si="0"/>
        <v>0.17665948104128135</v>
      </c>
      <c r="M7" s="40">
        <f t="shared" si="0"/>
        <v>0.17230843190739939</v>
      </c>
      <c r="N7" s="332">
        <f t="shared" si="0"/>
        <v>0.17607989587978243</v>
      </c>
      <c r="O7" s="249">
        <f t="shared" si="0"/>
        <v>0.17179442564573674</v>
      </c>
      <c r="Q7" s="134">
        <f t="shared" ref="Q7:Q47" si="1">(H7-G7)/G7</f>
        <v>5.4423354063697481E-3</v>
      </c>
      <c r="R7" s="133">
        <f>(O7-N7)*100</f>
        <v>-0.42854702340456852</v>
      </c>
    </row>
    <row r="8" spans="1:302" s="18" customFormat="1" ht="20.100000000000001" customHeight="1" x14ac:dyDescent="0.25">
      <c r="A8" s="42"/>
      <c r="B8" s="17" t="s">
        <v>99</v>
      </c>
      <c r="C8" s="50">
        <v>488904</v>
      </c>
      <c r="D8" s="51">
        <v>462559</v>
      </c>
      <c r="E8" s="51">
        <v>714382</v>
      </c>
      <c r="F8" s="329">
        <v>730840</v>
      </c>
      <c r="G8" s="51">
        <v>596794</v>
      </c>
      <c r="H8" s="216">
        <v>938856</v>
      </c>
      <c r="J8" s="179">
        <f t="shared" ref="J8:O8" si="2">C8/C7</f>
        <v>2.6249139286006702E-2</v>
      </c>
      <c r="K8" s="52">
        <f t="shared" si="2"/>
        <v>2.3146858668846582E-2</v>
      </c>
      <c r="L8" s="52">
        <f t="shared" si="2"/>
        <v>3.5132059101834937E-2</v>
      </c>
      <c r="M8" s="52">
        <f t="shared" si="2"/>
        <v>3.404074400013489E-2</v>
      </c>
      <c r="N8" s="275">
        <f t="shared" si="2"/>
        <v>3.0261372556685248E-2</v>
      </c>
      <c r="O8" s="251">
        <f t="shared" si="2"/>
        <v>4.7348474628344461E-2</v>
      </c>
      <c r="Q8" s="139">
        <f t="shared" si="1"/>
        <v>0.57316595005981963</v>
      </c>
      <c r="R8" s="136">
        <f t="shared" ref="R8:R47" si="3">(O8-N8)*100</f>
        <v>1.7087102071659213</v>
      </c>
      <c r="V8"/>
      <c r="W8"/>
      <c r="X8"/>
      <c r="Y8"/>
      <c r="Z8"/>
      <c r="AA8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</row>
    <row r="9" spans="1:302" s="18" customFormat="1" ht="20.100000000000001" customHeight="1" thickBot="1" x14ac:dyDescent="0.3">
      <c r="A9" s="42"/>
      <c r="B9" s="17" t="s">
        <v>100</v>
      </c>
      <c r="C9" s="50">
        <v>18136621</v>
      </c>
      <c r="D9" s="51">
        <v>19521103</v>
      </c>
      <c r="E9" s="51">
        <v>19619809</v>
      </c>
      <c r="F9" s="329">
        <v>20738726</v>
      </c>
      <c r="G9" s="51">
        <v>19124519</v>
      </c>
      <c r="H9" s="216">
        <v>18889787</v>
      </c>
      <c r="J9" s="179">
        <f t="shared" ref="J9:O9" si="4">C9/C7</f>
        <v>0.9737508607139933</v>
      </c>
      <c r="K9" s="52">
        <f t="shared" si="4"/>
        <v>0.97685314133115342</v>
      </c>
      <c r="L9" s="52">
        <f t="shared" si="4"/>
        <v>0.96486794089816508</v>
      </c>
      <c r="M9" s="52">
        <f t="shared" si="4"/>
        <v>0.9659592559998651</v>
      </c>
      <c r="N9" s="275">
        <f t="shared" si="4"/>
        <v>0.96973862744331474</v>
      </c>
      <c r="O9" s="251">
        <f t="shared" si="4"/>
        <v>0.95265152537165554</v>
      </c>
      <c r="Q9" s="137">
        <f t="shared" si="1"/>
        <v>-1.2273877319476637E-2</v>
      </c>
      <c r="R9" s="136">
        <f t="shared" si="3"/>
        <v>-1.7087102071659199</v>
      </c>
      <c r="V9"/>
      <c r="W9"/>
      <c r="X9"/>
      <c r="Y9"/>
      <c r="Z9"/>
      <c r="AA9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</row>
    <row r="10" spans="1:302" ht="20.100000000000001" customHeight="1" thickBot="1" x14ac:dyDescent="0.3">
      <c r="A10" s="22" t="s">
        <v>21</v>
      </c>
      <c r="B10" s="23"/>
      <c r="C10" s="29">
        <v>539211</v>
      </c>
      <c r="D10" s="30">
        <v>687664</v>
      </c>
      <c r="E10" s="30">
        <v>429621</v>
      </c>
      <c r="F10" s="62">
        <v>392807</v>
      </c>
      <c r="G10" s="30">
        <v>274448</v>
      </c>
      <c r="H10" s="215">
        <v>283167</v>
      </c>
      <c r="J10" s="178">
        <f t="shared" ref="J10:O10" si="5">C10/C45</f>
        <v>4.9136578932567508E-3</v>
      </c>
      <c r="K10" s="40">
        <f t="shared" si="5"/>
        <v>6.1199818460995941E-3</v>
      </c>
      <c r="L10" s="40">
        <f t="shared" si="5"/>
        <v>3.7324633620504665E-3</v>
      </c>
      <c r="M10" s="40">
        <f t="shared" si="5"/>
        <v>3.1525536292745663E-3</v>
      </c>
      <c r="N10" s="332">
        <f t="shared" si="5"/>
        <v>2.4503832612166607E-3</v>
      </c>
      <c r="O10" s="249">
        <f t="shared" si="5"/>
        <v>2.4533455026058181E-3</v>
      </c>
      <c r="Q10" s="134">
        <f t="shared" si="1"/>
        <v>3.1769224042441556E-2</v>
      </c>
      <c r="R10" s="133">
        <f t="shared" si="3"/>
        <v>2.9622413891573773E-4</v>
      </c>
    </row>
    <row r="11" spans="1:302" s="18" customFormat="1" ht="20.100000000000001" customHeight="1" x14ac:dyDescent="0.25">
      <c r="A11" s="42"/>
      <c r="B11" s="17" t="s">
        <v>99</v>
      </c>
      <c r="C11" s="50">
        <v>519585</v>
      </c>
      <c r="D11" s="51">
        <v>652024</v>
      </c>
      <c r="E11" s="51">
        <v>372541</v>
      </c>
      <c r="F11" s="329">
        <v>302233</v>
      </c>
      <c r="G11" s="51">
        <v>210842</v>
      </c>
      <c r="H11" s="216">
        <v>200410</v>
      </c>
      <c r="J11" s="179">
        <f t="shared" ref="J11:O11" si="6">C11/C10</f>
        <v>0.96360237458063724</v>
      </c>
      <c r="K11" s="180">
        <f t="shared" si="6"/>
        <v>0.94817236324716725</v>
      </c>
      <c r="L11" s="180">
        <f t="shared" si="6"/>
        <v>0.86713871063099801</v>
      </c>
      <c r="M11" s="180">
        <f t="shared" si="6"/>
        <v>0.76941856942467934</v>
      </c>
      <c r="N11" s="275">
        <f t="shared" si="6"/>
        <v>0.76824024951903458</v>
      </c>
      <c r="O11" s="251">
        <f t="shared" si="6"/>
        <v>0.70774489965285503</v>
      </c>
      <c r="Q11" s="139">
        <f t="shared" si="1"/>
        <v>-4.9477808026863718E-2</v>
      </c>
      <c r="R11" s="136">
        <f t="shared" si="3"/>
        <v>-6.0495349866179549</v>
      </c>
      <c r="V11"/>
      <c r="W11"/>
      <c r="X11"/>
      <c r="Y11"/>
      <c r="Z11"/>
      <c r="AA11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</row>
    <row r="12" spans="1:302" s="18" customFormat="1" ht="20.100000000000001" customHeight="1" thickBot="1" x14ac:dyDescent="0.3">
      <c r="A12" s="42"/>
      <c r="B12" s="17" t="s">
        <v>100</v>
      </c>
      <c r="C12" s="50">
        <v>19626</v>
      </c>
      <c r="D12" s="51">
        <v>35640</v>
      </c>
      <c r="E12" s="51">
        <v>57080</v>
      </c>
      <c r="F12" s="329">
        <v>90574</v>
      </c>
      <c r="G12" s="51">
        <v>63606</v>
      </c>
      <c r="H12" s="216">
        <v>82757</v>
      </c>
      <c r="J12" s="179">
        <f t="shared" ref="J12:O12" si="7">C12/C10</f>
        <v>3.6397625419362735E-2</v>
      </c>
      <c r="K12" s="59">
        <f t="shared" si="7"/>
        <v>5.1827636752832779E-2</v>
      </c>
      <c r="L12" s="59">
        <f t="shared" si="7"/>
        <v>0.13286128936900199</v>
      </c>
      <c r="M12" s="59">
        <f t="shared" si="7"/>
        <v>0.23058143057532071</v>
      </c>
      <c r="N12" s="275">
        <f t="shared" si="7"/>
        <v>0.23175975048096542</v>
      </c>
      <c r="O12" s="251">
        <f t="shared" si="7"/>
        <v>0.29225510034714497</v>
      </c>
      <c r="Q12" s="137">
        <f t="shared" si="1"/>
        <v>0.30108794767789204</v>
      </c>
      <c r="R12" s="136">
        <f t="shared" si="3"/>
        <v>6.0495349866179549</v>
      </c>
      <c r="V12"/>
      <c r="W12"/>
      <c r="X12"/>
      <c r="Y12"/>
      <c r="Z12"/>
      <c r="AA12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</row>
    <row r="13" spans="1:302" ht="20.100000000000001" customHeight="1" thickBot="1" x14ac:dyDescent="0.3">
      <c r="A13" s="22" t="s">
        <v>15</v>
      </c>
      <c r="B13" s="23"/>
      <c r="C13" s="29">
        <v>11753648</v>
      </c>
      <c r="D13" s="30">
        <v>13623943</v>
      </c>
      <c r="E13" s="30">
        <v>13143932</v>
      </c>
      <c r="F13" s="62">
        <v>12900583</v>
      </c>
      <c r="G13" s="30">
        <v>12304512</v>
      </c>
      <c r="H13" s="215">
        <v>13632325</v>
      </c>
      <c r="J13" s="178">
        <f t="shared" ref="J13:O13" si="8">C13/C45</f>
        <v>0.10710724608689627</v>
      </c>
      <c r="K13" s="40">
        <f t="shared" si="8"/>
        <v>0.12124858045832795</v>
      </c>
      <c r="L13" s="40">
        <f t="shared" si="8"/>
        <v>0.11419191478834301</v>
      </c>
      <c r="M13" s="40">
        <f t="shared" si="8"/>
        <v>0.10353629073923779</v>
      </c>
      <c r="N13" s="332">
        <f t="shared" si="8"/>
        <v>0.10985968286247136</v>
      </c>
      <c r="O13" s="249">
        <f t="shared" si="8"/>
        <v>0.11810981939566001</v>
      </c>
      <c r="Q13" s="134">
        <f t="shared" si="1"/>
        <v>0.1079126908893258</v>
      </c>
      <c r="R13" s="133">
        <f t="shared" si="3"/>
        <v>0.82501365331886511</v>
      </c>
    </row>
    <row r="14" spans="1:302" s="18" customFormat="1" ht="20.100000000000001" customHeight="1" x14ac:dyDescent="0.25">
      <c r="A14" s="42"/>
      <c r="B14" s="221" t="s">
        <v>99</v>
      </c>
      <c r="C14" s="222">
        <v>1951595</v>
      </c>
      <c r="D14" s="223">
        <v>1596350</v>
      </c>
      <c r="E14" s="223">
        <v>1314189</v>
      </c>
      <c r="F14" s="330">
        <v>681631</v>
      </c>
      <c r="G14" s="223">
        <v>445678</v>
      </c>
      <c r="H14" s="244">
        <v>500086</v>
      </c>
      <c r="I14" s="224"/>
      <c r="J14" s="225">
        <f t="shared" ref="J14:O14" si="9">C14/C13</f>
        <v>0.16604164085907627</v>
      </c>
      <c r="K14" s="226">
        <f t="shared" si="9"/>
        <v>0.11717239275002839</v>
      </c>
      <c r="L14" s="226">
        <f t="shared" si="9"/>
        <v>9.9984464314027188E-2</v>
      </c>
      <c r="M14" s="226">
        <f t="shared" si="9"/>
        <v>5.2837224488226614E-2</v>
      </c>
      <c r="N14" s="333">
        <f t="shared" si="9"/>
        <v>3.6220696928086216E-2</v>
      </c>
      <c r="O14" s="253">
        <f t="shared" si="9"/>
        <v>3.6683837863313855E-2</v>
      </c>
      <c r="Q14" s="139">
        <f t="shared" si="1"/>
        <v>0.12207916926570304</v>
      </c>
      <c r="R14" s="136">
        <f t="shared" si="3"/>
        <v>4.6314093522763916E-2</v>
      </c>
      <c r="V14"/>
      <c r="W14"/>
      <c r="X14"/>
      <c r="Y14"/>
      <c r="Z14"/>
      <c r="AA14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</row>
    <row r="15" spans="1:302" s="18" customFormat="1" ht="20.100000000000001" customHeight="1" thickBot="1" x14ac:dyDescent="0.3">
      <c r="A15" s="42"/>
      <c r="B15" s="221" t="s">
        <v>100</v>
      </c>
      <c r="C15" s="222">
        <v>9802053</v>
      </c>
      <c r="D15" s="223">
        <v>12027593</v>
      </c>
      <c r="E15" s="223">
        <v>11829743</v>
      </c>
      <c r="F15" s="330">
        <v>12218952</v>
      </c>
      <c r="G15" s="223">
        <v>11858834</v>
      </c>
      <c r="H15" s="244">
        <v>13132239</v>
      </c>
      <c r="I15" s="224"/>
      <c r="J15" s="225">
        <f t="shared" ref="J15:O15" si="10">C15/C13</f>
        <v>0.83395835914092376</v>
      </c>
      <c r="K15" s="226">
        <f t="shared" si="10"/>
        <v>0.88282760724997156</v>
      </c>
      <c r="L15" s="226">
        <f t="shared" si="10"/>
        <v>0.90001553568597281</v>
      </c>
      <c r="M15" s="226">
        <f t="shared" si="10"/>
        <v>0.94716277551177341</v>
      </c>
      <c r="N15" s="333">
        <f t="shared" si="10"/>
        <v>0.96377930307191373</v>
      </c>
      <c r="O15" s="253">
        <f t="shared" si="10"/>
        <v>0.96331616213668614</v>
      </c>
      <c r="Q15" s="137">
        <f t="shared" si="1"/>
        <v>0.1073802871344687</v>
      </c>
      <c r="R15" s="136">
        <f t="shared" si="3"/>
        <v>-4.6314093522759059E-2</v>
      </c>
      <c r="V15"/>
      <c r="W15"/>
      <c r="X15"/>
      <c r="Y15"/>
      <c r="Z15"/>
      <c r="AA15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</row>
    <row r="16" spans="1:302" ht="20.100000000000001" customHeight="1" thickBot="1" x14ac:dyDescent="0.3">
      <c r="A16" s="22" t="s">
        <v>8</v>
      </c>
      <c r="B16" s="23"/>
      <c r="C16" s="29">
        <v>108515</v>
      </c>
      <c r="D16" s="30">
        <v>88963</v>
      </c>
      <c r="E16" s="30">
        <v>259060</v>
      </c>
      <c r="F16" s="62">
        <v>298131</v>
      </c>
      <c r="G16" s="30">
        <v>93359</v>
      </c>
      <c r="H16" s="215">
        <v>126421</v>
      </c>
      <c r="J16" s="178">
        <f t="shared" ref="J16:O16" si="11">C16/C45</f>
        <v>9.8886259050122547E-4</v>
      </c>
      <c r="K16" s="40">
        <f t="shared" si="11"/>
        <v>7.9174123550826881E-4</v>
      </c>
      <c r="L16" s="40">
        <f t="shared" si="11"/>
        <v>2.2506626970580906E-3</v>
      </c>
      <c r="M16" s="40">
        <f t="shared" si="11"/>
        <v>2.3927118560750082E-3</v>
      </c>
      <c r="N16" s="332">
        <f t="shared" si="11"/>
        <v>8.3354708682127849E-4</v>
      </c>
      <c r="O16" s="249">
        <f t="shared" si="11"/>
        <v>1.0953055680391081E-3</v>
      </c>
      <c r="Q16" s="134">
        <f t="shared" si="1"/>
        <v>0.35413832624599662</v>
      </c>
      <c r="R16" s="133">
        <f t="shared" si="3"/>
        <v>2.6175848121782964E-2</v>
      </c>
    </row>
    <row r="17" spans="1:302" s="18" customFormat="1" ht="20.100000000000001" customHeight="1" thickBot="1" x14ac:dyDescent="0.3">
      <c r="A17" s="42"/>
      <c r="B17" s="17" t="s">
        <v>99</v>
      </c>
      <c r="C17" s="50">
        <v>108515</v>
      </c>
      <c r="D17" s="51">
        <v>88963</v>
      </c>
      <c r="E17" s="51">
        <v>259060</v>
      </c>
      <c r="F17" s="329">
        <v>298131</v>
      </c>
      <c r="G17" s="51">
        <v>93359</v>
      </c>
      <c r="H17" s="216">
        <v>126421</v>
      </c>
      <c r="J17" s="179">
        <f t="shared" ref="J17:O17" si="12">C17/C16</f>
        <v>1</v>
      </c>
      <c r="K17" s="52">
        <f t="shared" si="12"/>
        <v>1</v>
      </c>
      <c r="L17" s="52">
        <f t="shared" si="12"/>
        <v>1</v>
      </c>
      <c r="M17" s="52">
        <f t="shared" si="12"/>
        <v>1</v>
      </c>
      <c r="N17" s="275">
        <f t="shared" si="12"/>
        <v>1</v>
      </c>
      <c r="O17" s="251">
        <f t="shared" si="12"/>
        <v>1</v>
      </c>
      <c r="Q17" s="208">
        <f t="shared" si="1"/>
        <v>0.35413832624599662</v>
      </c>
      <c r="R17" s="136">
        <f t="shared" si="3"/>
        <v>0</v>
      </c>
      <c r="V17"/>
      <c r="W17"/>
      <c r="X17"/>
      <c r="Y17"/>
      <c r="Z17"/>
      <c r="AA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</row>
    <row r="18" spans="1:302" ht="20.100000000000001" customHeight="1" thickBot="1" x14ac:dyDescent="0.3">
      <c r="A18" s="22" t="s">
        <v>19</v>
      </c>
      <c r="B18" s="23"/>
      <c r="C18" s="29">
        <v>33870</v>
      </c>
      <c r="D18" s="30">
        <v>27242</v>
      </c>
      <c r="E18" s="30">
        <v>23820</v>
      </c>
      <c r="F18" s="62">
        <v>29584</v>
      </c>
      <c r="G18" s="30">
        <v>54417</v>
      </c>
      <c r="H18" s="215">
        <v>31020</v>
      </c>
      <c r="J18" s="178">
        <f t="shared" ref="J18:O18" si="13">C18/C45</f>
        <v>3.0864650914874908E-4</v>
      </c>
      <c r="K18" s="40">
        <f t="shared" si="13"/>
        <v>2.4244477746609554E-4</v>
      </c>
      <c r="L18" s="40">
        <f t="shared" si="13"/>
        <v>2.0694350900920139E-4</v>
      </c>
      <c r="M18" s="40">
        <f t="shared" si="13"/>
        <v>2.374324962856028E-4</v>
      </c>
      <c r="N18" s="332">
        <f t="shared" si="13"/>
        <v>4.8585708741046403E-4</v>
      </c>
      <c r="O18" s="249">
        <f t="shared" si="13"/>
        <v>2.6875581367473075E-4</v>
      </c>
      <c r="Q18" s="134">
        <f t="shared" si="1"/>
        <v>-0.42995755003032143</v>
      </c>
      <c r="R18" s="133">
        <f t="shared" si="3"/>
        <v>-2.1710127373573328E-2</v>
      </c>
    </row>
    <row r="19" spans="1:302" s="18" customFormat="1" ht="20.100000000000001" customHeight="1" x14ac:dyDescent="0.25">
      <c r="A19" s="42"/>
      <c r="B19" s="17" t="s">
        <v>99</v>
      </c>
      <c r="C19" s="50">
        <v>29612</v>
      </c>
      <c r="D19" s="51">
        <v>21817</v>
      </c>
      <c r="E19" s="51">
        <v>17705</v>
      </c>
      <c r="F19" s="329">
        <v>22693</v>
      </c>
      <c r="G19" s="51">
        <v>29313</v>
      </c>
      <c r="H19" s="216">
        <v>22823</v>
      </c>
      <c r="J19" s="179">
        <f t="shared" ref="J19:O19" si="14">C19/C18</f>
        <v>0.87428402716268083</v>
      </c>
      <c r="K19" s="52">
        <f t="shared" si="14"/>
        <v>0.80085896777035459</v>
      </c>
      <c r="L19" s="52">
        <f t="shared" si="14"/>
        <v>0.74328295549958023</v>
      </c>
      <c r="M19" s="52">
        <f t="shared" si="14"/>
        <v>0.76707003785830175</v>
      </c>
      <c r="N19" s="275">
        <f t="shared" si="14"/>
        <v>0.53867357627212087</v>
      </c>
      <c r="O19" s="251">
        <f t="shared" si="14"/>
        <v>0.73575112830431977</v>
      </c>
      <c r="Q19" s="139">
        <f t="shared" si="1"/>
        <v>-0.22140347286187015</v>
      </c>
      <c r="R19" s="136">
        <f t="shared" si="3"/>
        <v>19.707755203219889</v>
      </c>
      <c r="V19"/>
      <c r="W19"/>
      <c r="X19"/>
      <c r="Y19"/>
      <c r="Z19"/>
      <c r="AA1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</row>
    <row r="20" spans="1:302" s="18" customFormat="1" ht="20.100000000000001" customHeight="1" thickBot="1" x14ac:dyDescent="0.3">
      <c r="A20" s="42"/>
      <c r="B20" s="17" t="s">
        <v>100</v>
      </c>
      <c r="C20" s="50">
        <v>4258</v>
      </c>
      <c r="D20" s="51">
        <v>5425</v>
      </c>
      <c r="E20" s="51">
        <v>6115</v>
      </c>
      <c r="F20" s="329">
        <v>6891</v>
      </c>
      <c r="G20" s="51">
        <v>25104</v>
      </c>
      <c r="H20" s="216">
        <v>8197</v>
      </c>
      <c r="J20" s="179">
        <f t="shared" ref="J20:O20" si="15">C20/C18</f>
        <v>0.12571597283731917</v>
      </c>
      <c r="K20" s="52">
        <f t="shared" si="15"/>
        <v>0.19914103222964541</v>
      </c>
      <c r="L20" s="52">
        <f t="shared" si="15"/>
        <v>0.25671704450041982</v>
      </c>
      <c r="M20" s="52">
        <f t="shared" si="15"/>
        <v>0.23292996214169823</v>
      </c>
      <c r="N20" s="275">
        <f t="shared" si="15"/>
        <v>0.46132642372787913</v>
      </c>
      <c r="O20" s="251">
        <f t="shared" si="15"/>
        <v>0.26424887169568023</v>
      </c>
      <c r="Q20" s="137">
        <f t="shared" si="1"/>
        <v>-0.6734783301465902</v>
      </c>
      <c r="R20" s="136">
        <f t="shared" si="3"/>
        <v>-19.707755203219889</v>
      </c>
      <c r="V20"/>
      <c r="W20"/>
      <c r="X20"/>
      <c r="Y20"/>
      <c r="Z20"/>
      <c r="AA20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</row>
    <row r="21" spans="1:302" ht="20.100000000000001" customHeight="1" thickBot="1" x14ac:dyDescent="0.3">
      <c r="A21" s="22" t="s">
        <v>25</v>
      </c>
      <c r="B21" s="23"/>
      <c r="C21" s="29">
        <v>1062653</v>
      </c>
      <c r="D21" s="30">
        <v>762668</v>
      </c>
      <c r="E21" s="30">
        <v>1066136</v>
      </c>
      <c r="F21" s="62">
        <v>883932</v>
      </c>
      <c r="G21" s="30">
        <v>522329</v>
      </c>
      <c r="H21" s="215">
        <v>376644</v>
      </c>
      <c r="J21" s="178">
        <f t="shared" ref="J21:O21" si="16">C21/C45</f>
        <v>9.6836179181117709E-3</v>
      </c>
      <c r="K21" s="40">
        <f t="shared" si="16"/>
        <v>6.7874926048202104E-3</v>
      </c>
      <c r="L21" s="40">
        <f t="shared" si="16"/>
        <v>9.2623813988679232E-3</v>
      </c>
      <c r="M21" s="40">
        <f t="shared" si="16"/>
        <v>7.0941786542294974E-3</v>
      </c>
      <c r="N21" s="332">
        <f t="shared" si="16"/>
        <v>4.6635655513905631E-3</v>
      </c>
      <c r="O21" s="249">
        <f t="shared" si="16"/>
        <v>3.2632258119182876E-3</v>
      </c>
      <c r="Q21" s="134">
        <f t="shared" si="1"/>
        <v>-0.27891424753364258</v>
      </c>
      <c r="R21" s="133">
        <f t="shared" si="3"/>
        <v>-0.14003397394722755</v>
      </c>
    </row>
    <row r="22" spans="1:302" s="18" customFormat="1" ht="20.100000000000001" customHeight="1" x14ac:dyDescent="0.25">
      <c r="A22" s="42"/>
      <c r="B22" s="17" t="s">
        <v>99</v>
      </c>
      <c r="C22" s="50">
        <v>784693</v>
      </c>
      <c r="D22" s="51">
        <v>517210</v>
      </c>
      <c r="E22" s="51">
        <v>768158</v>
      </c>
      <c r="F22" s="329">
        <v>591819</v>
      </c>
      <c r="G22" s="51">
        <v>314208</v>
      </c>
      <c r="H22" s="216">
        <v>174613</v>
      </c>
      <c r="J22" s="179">
        <f t="shared" ref="J22:O22" si="17">C22/C21</f>
        <v>0.73842825456663652</v>
      </c>
      <c r="K22" s="52">
        <f t="shared" si="17"/>
        <v>0.67815877944269332</v>
      </c>
      <c r="L22" s="52">
        <f t="shared" si="17"/>
        <v>0.72050657702206844</v>
      </c>
      <c r="M22" s="52">
        <f t="shared" si="17"/>
        <v>0.66953000909572224</v>
      </c>
      <c r="N22" s="275">
        <f t="shared" si="17"/>
        <v>0.60155189545286591</v>
      </c>
      <c r="O22" s="251">
        <f t="shared" si="17"/>
        <v>0.46360223447074689</v>
      </c>
      <c r="Q22" s="139">
        <f t="shared" si="1"/>
        <v>-0.44427576637132093</v>
      </c>
      <c r="R22" s="136">
        <f t="shared" si="3"/>
        <v>-13.794966098211903</v>
      </c>
      <c r="V22"/>
      <c r="W22"/>
      <c r="X22"/>
      <c r="Y22"/>
      <c r="Z22"/>
      <c r="AA22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</row>
    <row r="23" spans="1:302" s="18" customFormat="1" ht="20.100000000000001" customHeight="1" thickBot="1" x14ac:dyDescent="0.3">
      <c r="A23" s="42"/>
      <c r="B23" s="17" t="s">
        <v>100</v>
      </c>
      <c r="C23" s="50">
        <v>277960</v>
      </c>
      <c r="D23" s="51">
        <v>245458</v>
      </c>
      <c r="E23" s="51">
        <v>297978</v>
      </c>
      <c r="F23" s="329">
        <v>292113</v>
      </c>
      <c r="G23" s="51">
        <v>208121</v>
      </c>
      <c r="H23" s="216">
        <v>202031</v>
      </c>
      <c r="J23" s="179">
        <f t="shared" ref="J23:O23" si="18">C23/C21</f>
        <v>0.26157174543336348</v>
      </c>
      <c r="K23" s="52">
        <f t="shared" si="18"/>
        <v>0.32184122055730674</v>
      </c>
      <c r="L23" s="52">
        <f t="shared" si="18"/>
        <v>0.2794934229779315</v>
      </c>
      <c r="M23" s="52">
        <f t="shared" si="18"/>
        <v>0.3304699909042777</v>
      </c>
      <c r="N23" s="275">
        <f t="shared" si="18"/>
        <v>0.39844810454713409</v>
      </c>
      <c r="O23" s="251">
        <f t="shared" si="18"/>
        <v>0.53639776552925311</v>
      </c>
      <c r="Q23" s="137">
        <f t="shared" si="1"/>
        <v>-2.9261823650664757E-2</v>
      </c>
      <c r="R23" s="136">
        <f t="shared" si="3"/>
        <v>13.794966098211903</v>
      </c>
      <c r="V23"/>
      <c r="W23"/>
      <c r="X23"/>
      <c r="Y23"/>
      <c r="Z23"/>
      <c r="AA23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</row>
    <row r="24" spans="1:302" ht="20.100000000000001" customHeight="1" thickBot="1" x14ac:dyDescent="0.3">
      <c r="A24" s="22" t="s">
        <v>26</v>
      </c>
      <c r="B24" s="23"/>
      <c r="C24" s="29">
        <v>6243657</v>
      </c>
      <c r="D24" s="30">
        <v>5984241</v>
      </c>
      <c r="E24" s="30">
        <v>6482985</v>
      </c>
      <c r="F24" s="62">
        <v>6587279</v>
      </c>
      <c r="G24" s="30">
        <v>5490780</v>
      </c>
      <c r="H24" s="215">
        <v>5300953</v>
      </c>
      <c r="J24" s="178">
        <f t="shared" ref="J24:O24" si="19">C24/C45</f>
        <v>5.6896455192564255E-2</v>
      </c>
      <c r="K24" s="40">
        <f t="shared" si="19"/>
        <v>5.3257762923004374E-2</v>
      </c>
      <c r="L24" s="40">
        <f t="shared" si="19"/>
        <v>5.6322907840219039E-2</v>
      </c>
      <c r="M24" s="40">
        <f t="shared" si="19"/>
        <v>5.2867566816513292E-2</v>
      </c>
      <c r="N24" s="332">
        <f t="shared" si="19"/>
        <v>4.9023914923858866E-2</v>
      </c>
      <c r="O24" s="249">
        <f t="shared" si="19"/>
        <v>4.5927206214265145E-2</v>
      </c>
      <c r="Q24" s="134">
        <f t="shared" si="1"/>
        <v>-3.4571955168482438E-2</v>
      </c>
      <c r="R24" s="133">
        <f t="shared" si="3"/>
        <v>-0.30967087095937207</v>
      </c>
    </row>
    <row r="25" spans="1:302" s="18" customFormat="1" ht="19.5" customHeight="1" x14ac:dyDescent="0.25">
      <c r="A25" s="42"/>
      <c r="B25" s="17" t="s">
        <v>99</v>
      </c>
      <c r="C25" s="50">
        <v>1595497</v>
      </c>
      <c r="D25" s="51">
        <v>1691808</v>
      </c>
      <c r="E25" s="51">
        <v>2701487</v>
      </c>
      <c r="F25" s="329">
        <v>2635299</v>
      </c>
      <c r="G25" s="51">
        <v>1783393</v>
      </c>
      <c r="H25" s="216">
        <v>1521409</v>
      </c>
      <c r="J25" s="179">
        <f t="shared" ref="J25:O25" si="20">C25/C24</f>
        <v>0.2555388612795354</v>
      </c>
      <c r="K25" s="52">
        <f t="shared" si="20"/>
        <v>0.28271053923129097</v>
      </c>
      <c r="L25" s="52">
        <f t="shared" si="20"/>
        <v>0.41670418796279801</v>
      </c>
      <c r="M25" s="52">
        <f t="shared" si="20"/>
        <v>0.40005881032213758</v>
      </c>
      <c r="N25" s="275">
        <f t="shared" si="20"/>
        <v>0.32479775186767634</v>
      </c>
      <c r="O25" s="251">
        <f t="shared" si="20"/>
        <v>0.28700669483392893</v>
      </c>
      <c r="Q25" s="139">
        <f t="shared" si="1"/>
        <v>-0.14690200084894356</v>
      </c>
      <c r="R25" s="136">
        <f t="shared" si="3"/>
        <v>-3.7791057033747411</v>
      </c>
      <c r="V25"/>
      <c r="W25"/>
      <c r="X25"/>
      <c r="Y25"/>
      <c r="Z25"/>
      <c r="AA25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</row>
    <row r="26" spans="1:302" s="18" customFormat="1" ht="20.100000000000001" customHeight="1" thickBot="1" x14ac:dyDescent="0.3">
      <c r="A26" s="42"/>
      <c r="B26" s="17" t="s">
        <v>100</v>
      </c>
      <c r="C26" s="50">
        <v>4648160</v>
      </c>
      <c r="D26" s="51">
        <v>4292433</v>
      </c>
      <c r="E26" s="51">
        <v>3781498</v>
      </c>
      <c r="F26" s="329">
        <v>3951980</v>
      </c>
      <c r="G26" s="51">
        <v>3707387</v>
      </c>
      <c r="H26" s="216">
        <v>3779544</v>
      </c>
      <c r="J26" s="179">
        <f t="shared" ref="J26:O26" si="21">C26/C24</f>
        <v>0.7444611387204646</v>
      </c>
      <c r="K26" s="52">
        <f t="shared" si="21"/>
        <v>0.71728946076870903</v>
      </c>
      <c r="L26" s="52">
        <f t="shared" si="21"/>
        <v>0.58329581203720204</v>
      </c>
      <c r="M26" s="52">
        <f t="shared" si="21"/>
        <v>0.59994118967786247</v>
      </c>
      <c r="N26" s="275">
        <f t="shared" si="21"/>
        <v>0.67520224813232366</v>
      </c>
      <c r="O26" s="251">
        <f t="shared" si="21"/>
        <v>0.71299330516607107</v>
      </c>
      <c r="Q26" s="137">
        <f t="shared" si="1"/>
        <v>1.946303420711137E-2</v>
      </c>
      <c r="R26" s="136">
        <f t="shared" si="3"/>
        <v>3.7791057033747411</v>
      </c>
      <c r="V26"/>
      <c r="W26"/>
      <c r="X26"/>
      <c r="Y26"/>
      <c r="Z26"/>
      <c r="AA2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</row>
    <row r="27" spans="1:302" ht="20.100000000000001" customHeight="1" thickBot="1" x14ac:dyDescent="0.3">
      <c r="A27" s="22" t="s">
        <v>14</v>
      </c>
      <c r="B27" s="23"/>
      <c r="C27" s="29">
        <v>372565</v>
      </c>
      <c r="D27" s="30">
        <v>415358</v>
      </c>
      <c r="E27" s="30">
        <v>770569</v>
      </c>
      <c r="F27" s="62">
        <v>903668</v>
      </c>
      <c r="G27" s="30">
        <v>848363</v>
      </c>
      <c r="H27" s="215">
        <v>969075</v>
      </c>
      <c r="J27" s="178">
        <f t="shared" ref="J27:O27" si="22">C27/C45</f>
        <v>3.3950660372306972E-3</v>
      </c>
      <c r="K27" s="40">
        <f t="shared" si="22"/>
        <v>3.6965486336819073E-3</v>
      </c>
      <c r="L27" s="40">
        <f t="shared" si="22"/>
        <v>6.6945530140097107E-3</v>
      </c>
      <c r="M27" s="40">
        <f t="shared" si="22"/>
        <v>7.2525739945043972E-3</v>
      </c>
      <c r="N27" s="332">
        <f t="shared" si="22"/>
        <v>7.5745295816896097E-3</v>
      </c>
      <c r="O27" s="249">
        <f t="shared" si="22"/>
        <v>8.3960199915164308E-3</v>
      </c>
      <c r="Q27" s="134">
        <f t="shared" si="1"/>
        <v>0.14228814788009378</v>
      </c>
      <c r="R27" s="133">
        <f t="shared" si="3"/>
        <v>8.2149040982682109E-2</v>
      </c>
    </row>
    <row r="28" spans="1:302" s="18" customFormat="1" ht="20.100000000000001" customHeight="1" x14ac:dyDescent="0.25">
      <c r="A28" s="42"/>
      <c r="B28" s="17" t="s">
        <v>99</v>
      </c>
      <c r="C28" s="50">
        <v>104050</v>
      </c>
      <c r="D28" s="51">
        <v>91126</v>
      </c>
      <c r="E28" s="51">
        <v>458225</v>
      </c>
      <c r="F28" s="329">
        <v>368620</v>
      </c>
      <c r="G28" s="51">
        <v>266210</v>
      </c>
      <c r="H28" s="216">
        <v>343698</v>
      </c>
      <c r="J28" s="179">
        <f t="shared" ref="J28:O28" si="23">C28/C27</f>
        <v>0.2792801256156644</v>
      </c>
      <c r="K28" s="52">
        <f t="shared" si="23"/>
        <v>0.21939146471236862</v>
      </c>
      <c r="L28" s="52">
        <f t="shared" si="23"/>
        <v>0.59465797352346128</v>
      </c>
      <c r="M28" s="52">
        <f t="shared" si="23"/>
        <v>0.40791529632564172</v>
      </c>
      <c r="N28" s="275">
        <f t="shared" si="23"/>
        <v>0.31379256285340118</v>
      </c>
      <c r="O28" s="251">
        <f t="shared" si="23"/>
        <v>0.35466604751954184</v>
      </c>
      <c r="Q28" s="139">
        <f t="shared" si="1"/>
        <v>0.29107847188309982</v>
      </c>
      <c r="R28" s="136">
        <f t="shared" si="3"/>
        <v>4.087348466614066</v>
      </c>
      <c r="V28"/>
      <c r="W28"/>
      <c r="X28"/>
      <c r="Y28"/>
      <c r="Z28"/>
      <c r="AA28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</row>
    <row r="29" spans="1:302" s="18" customFormat="1" ht="20.100000000000001" customHeight="1" thickBot="1" x14ac:dyDescent="0.3">
      <c r="A29" s="42"/>
      <c r="B29" s="17" t="s">
        <v>100</v>
      </c>
      <c r="C29" s="50">
        <v>268515</v>
      </c>
      <c r="D29" s="51">
        <v>324232</v>
      </c>
      <c r="E29" s="51">
        <v>312344</v>
      </c>
      <c r="F29" s="329">
        <v>535048</v>
      </c>
      <c r="G29" s="51">
        <v>582153</v>
      </c>
      <c r="H29" s="216">
        <v>625377</v>
      </c>
      <c r="J29" s="179">
        <f t="shared" ref="J29:O29" si="24">C29/C27</f>
        <v>0.7207198743843356</v>
      </c>
      <c r="K29" s="52">
        <f t="shared" si="24"/>
        <v>0.78060853528763141</v>
      </c>
      <c r="L29" s="52">
        <f t="shared" si="24"/>
        <v>0.40534202647653877</v>
      </c>
      <c r="M29" s="52">
        <f t="shared" si="24"/>
        <v>0.59208470367435828</v>
      </c>
      <c r="N29" s="275">
        <f t="shared" si="24"/>
        <v>0.68620743714659882</v>
      </c>
      <c r="O29" s="251">
        <f t="shared" si="24"/>
        <v>0.64533395248045822</v>
      </c>
      <c r="Q29" s="137">
        <f t="shared" si="1"/>
        <v>7.4248522295685154E-2</v>
      </c>
      <c r="R29" s="136">
        <f t="shared" si="3"/>
        <v>-4.0873484666140598</v>
      </c>
      <c r="V29"/>
      <c r="W29"/>
      <c r="X29"/>
      <c r="Y29"/>
      <c r="Z29"/>
      <c r="AA29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</row>
    <row r="30" spans="1:302" ht="20.100000000000001" customHeight="1" thickBot="1" x14ac:dyDescent="0.3">
      <c r="A30" s="22" t="s">
        <v>9</v>
      </c>
      <c r="B30" s="23"/>
      <c r="C30" s="29">
        <v>3895621</v>
      </c>
      <c r="D30" s="30">
        <v>4806982</v>
      </c>
      <c r="E30" s="30">
        <v>5482162</v>
      </c>
      <c r="F30" s="62">
        <v>5289946</v>
      </c>
      <c r="G30" s="30">
        <v>4587955</v>
      </c>
      <c r="H30" s="215">
        <v>5044984</v>
      </c>
      <c r="J30" s="178">
        <f t="shared" ref="J30:O30" si="25">C30/C45</f>
        <v>3.5499551893019163E-2</v>
      </c>
      <c r="K30" s="40">
        <f t="shared" si="25"/>
        <v>4.2780547730472317E-2</v>
      </c>
      <c r="L30" s="40">
        <f t="shared" si="25"/>
        <v>4.7627953032615515E-2</v>
      </c>
      <c r="M30" s="40">
        <f t="shared" si="25"/>
        <v>4.2455553136696841E-2</v>
      </c>
      <c r="N30" s="332">
        <f t="shared" si="25"/>
        <v>4.0963126476473814E-2</v>
      </c>
      <c r="O30" s="249">
        <f t="shared" si="25"/>
        <v>4.3709502898001219E-2</v>
      </c>
      <c r="Q30" s="134">
        <f t="shared" si="1"/>
        <v>9.9614970068363798E-2</v>
      </c>
      <c r="R30" s="133">
        <f t="shared" si="3"/>
        <v>0.2746376421527405</v>
      </c>
    </row>
    <row r="31" spans="1:302" s="18" customFormat="1" ht="20.100000000000001" customHeight="1" x14ac:dyDescent="0.25">
      <c r="A31" s="42"/>
      <c r="B31" s="17" t="s">
        <v>99</v>
      </c>
      <c r="C31" s="50">
        <v>3628299</v>
      </c>
      <c r="D31" s="51">
        <v>4602038</v>
      </c>
      <c r="E31" s="51">
        <v>5234814</v>
      </c>
      <c r="F31" s="329">
        <v>4932387</v>
      </c>
      <c r="G31" s="51">
        <v>4431086</v>
      </c>
      <c r="H31" s="216">
        <v>4764018</v>
      </c>
      <c r="J31" s="179">
        <f t="shared" ref="J31:O31" si="26">C31/C30</f>
        <v>0.93137884819904193</v>
      </c>
      <c r="K31" s="52">
        <f t="shared" si="26"/>
        <v>0.95736534898612058</v>
      </c>
      <c r="L31" s="52">
        <f t="shared" si="26"/>
        <v>0.95488130412782402</v>
      </c>
      <c r="M31" s="52">
        <f t="shared" si="26"/>
        <v>0.93240781663933814</v>
      </c>
      <c r="N31" s="275">
        <f t="shared" si="26"/>
        <v>0.96580851381497856</v>
      </c>
      <c r="O31" s="251">
        <f t="shared" si="26"/>
        <v>0.9443078511249986</v>
      </c>
      <c r="Q31" s="139">
        <f t="shared" si="1"/>
        <v>7.5135531109078002E-2</v>
      </c>
      <c r="R31" s="136">
        <f t="shared" si="3"/>
        <v>-2.1500662689979966</v>
      </c>
      <c r="V31"/>
      <c r="W31"/>
      <c r="X31"/>
      <c r="Y31"/>
      <c r="Z31"/>
      <c r="AA31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</row>
    <row r="32" spans="1:302" s="18" customFormat="1" ht="20.100000000000001" customHeight="1" thickBot="1" x14ac:dyDescent="0.3">
      <c r="A32" s="42"/>
      <c r="B32" s="17" t="s">
        <v>100</v>
      </c>
      <c r="C32" s="50">
        <v>267322</v>
      </c>
      <c r="D32" s="51">
        <v>204944</v>
      </c>
      <c r="E32" s="51">
        <v>247348</v>
      </c>
      <c r="F32" s="329">
        <v>357559</v>
      </c>
      <c r="G32" s="51">
        <v>156869</v>
      </c>
      <c r="H32" s="216">
        <v>280966</v>
      </c>
      <c r="J32" s="179">
        <f t="shared" ref="J32:O32" si="27">C32/C30</f>
        <v>6.8621151800958055E-2</v>
      </c>
      <c r="K32" s="52">
        <f t="shared" si="27"/>
        <v>4.2634651013879393E-2</v>
      </c>
      <c r="L32" s="52">
        <f t="shared" si="27"/>
        <v>4.5118695872175978E-2</v>
      </c>
      <c r="M32" s="52">
        <f t="shared" si="27"/>
        <v>6.7592183360661903E-2</v>
      </c>
      <c r="N32" s="275">
        <f t="shared" si="27"/>
        <v>3.4191486185021429E-2</v>
      </c>
      <c r="O32" s="251">
        <f t="shared" si="27"/>
        <v>5.5692148875001388E-2</v>
      </c>
      <c r="Q32" s="137">
        <f t="shared" si="1"/>
        <v>0.79108683041263728</v>
      </c>
      <c r="R32" s="136">
        <f t="shared" si="3"/>
        <v>2.1500662689979957</v>
      </c>
      <c r="V32"/>
      <c r="W32"/>
      <c r="X32"/>
      <c r="Y32"/>
      <c r="Z32"/>
      <c r="AA32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</row>
    <row r="33" spans="1:16382" ht="20.100000000000001" customHeight="1" thickBot="1" x14ac:dyDescent="0.3">
      <c r="A33" s="22" t="s">
        <v>12</v>
      </c>
      <c r="B33" s="23"/>
      <c r="C33" s="29">
        <v>4845416</v>
      </c>
      <c r="D33" s="30">
        <v>5201550</v>
      </c>
      <c r="E33" s="30">
        <v>5167240</v>
      </c>
      <c r="F33" s="62">
        <v>10234310</v>
      </c>
      <c r="G33" s="30">
        <v>8944478</v>
      </c>
      <c r="H33" s="215">
        <v>8605083</v>
      </c>
      <c r="J33" s="178">
        <f t="shared" ref="J33:O33" si="28">C33/C45</f>
        <v>4.4154730846575001E-2</v>
      </c>
      <c r="K33" s="40">
        <f t="shared" si="28"/>
        <v>4.6292072249789637E-2</v>
      </c>
      <c r="L33" s="40">
        <f t="shared" si="28"/>
        <v>4.4891972186931396E-2</v>
      </c>
      <c r="M33" s="40">
        <f t="shared" si="28"/>
        <v>8.2137566625902769E-2</v>
      </c>
      <c r="N33" s="332">
        <f t="shared" si="28"/>
        <v>7.9859934018541495E-2</v>
      </c>
      <c r="O33" s="249">
        <f t="shared" si="28"/>
        <v>7.4554032346988805E-2</v>
      </c>
      <c r="Q33" s="134">
        <f t="shared" si="1"/>
        <v>-3.7944640257374436E-2</v>
      </c>
      <c r="R33" s="133">
        <f t="shared" si="3"/>
        <v>-0.53059016715526908</v>
      </c>
    </row>
    <row r="34" spans="1:16382" s="18" customFormat="1" ht="20.100000000000001" customHeight="1" x14ac:dyDescent="0.25">
      <c r="A34" s="42"/>
      <c r="B34" s="17" t="s">
        <v>99</v>
      </c>
      <c r="C34" s="50">
        <v>4382170</v>
      </c>
      <c r="D34" s="51">
        <v>4753054</v>
      </c>
      <c r="E34" s="51">
        <v>4732215</v>
      </c>
      <c r="F34" s="329">
        <v>9690051</v>
      </c>
      <c r="G34" s="51">
        <v>8440503</v>
      </c>
      <c r="H34" s="216">
        <v>8127309</v>
      </c>
      <c r="J34" s="179">
        <f t="shared" ref="J34:O34" si="29">C34/C33</f>
        <v>0.90439499931481626</v>
      </c>
      <c r="K34" s="52">
        <f t="shared" si="29"/>
        <v>0.91377647047514687</v>
      </c>
      <c r="L34" s="52">
        <f t="shared" si="29"/>
        <v>0.91581095517142619</v>
      </c>
      <c r="M34" s="52">
        <f t="shared" si="29"/>
        <v>0.94682015690359189</v>
      </c>
      <c r="N34" s="275">
        <f t="shared" si="29"/>
        <v>0.94365518032466511</v>
      </c>
      <c r="O34" s="251">
        <f t="shared" si="29"/>
        <v>0.94447769998267306</v>
      </c>
      <c r="Q34" s="139">
        <f t="shared" si="1"/>
        <v>-3.7106082421865146E-2</v>
      </c>
      <c r="R34" s="136">
        <f t="shared" si="3"/>
        <v>8.2251965800794746E-2</v>
      </c>
      <c r="V34"/>
      <c r="W34"/>
      <c r="X34"/>
      <c r="Y34"/>
      <c r="Z34"/>
      <c r="AA34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</row>
    <row r="35" spans="1:16382" s="18" customFormat="1" ht="20.100000000000001" customHeight="1" thickBot="1" x14ac:dyDescent="0.3">
      <c r="A35" s="42"/>
      <c r="B35" s="17" t="s">
        <v>100</v>
      </c>
      <c r="C35" s="50">
        <v>463246</v>
      </c>
      <c r="D35" s="51">
        <v>448496</v>
      </c>
      <c r="E35" s="51">
        <v>435025</v>
      </c>
      <c r="F35" s="329">
        <v>544259</v>
      </c>
      <c r="G35" s="51">
        <v>503975</v>
      </c>
      <c r="H35" s="216">
        <v>477774</v>
      </c>
      <c r="J35" s="179">
        <f t="shared" ref="J35:O35" si="30">C35/C33</f>
        <v>9.5605000685183683E-2</v>
      </c>
      <c r="K35" s="52">
        <f t="shared" si="30"/>
        <v>8.6223529524853168E-2</v>
      </c>
      <c r="L35" s="52">
        <f t="shared" si="30"/>
        <v>8.4189044828573867E-2</v>
      </c>
      <c r="M35" s="52">
        <f t="shared" si="30"/>
        <v>5.317984309640806E-2</v>
      </c>
      <c r="N35" s="275">
        <f t="shared" si="30"/>
        <v>5.6344819675334883E-2</v>
      </c>
      <c r="O35" s="251">
        <f t="shared" si="30"/>
        <v>5.552230001732697E-2</v>
      </c>
      <c r="Q35" s="137">
        <f t="shared" si="1"/>
        <v>-5.1988689915174364E-2</v>
      </c>
      <c r="R35" s="136">
        <f t="shared" si="3"/>
        <v>-8.2251965800791277E-2</v>
      </c>
      <c r="V35"/>
      <c r="W35"/>
      <c r="X35"/>
      <c r="Y35"/>
      <c r="Z35"/>
      <c r="AA35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</row>
    <row r="36" spans="1:16382" ht="20.100000000000001" customHeight="1" thickBot="1" x14ac:dyDescent="0.3">
      <c r="A36" s="22" t="s">
        <v>11</v>
      </c>
      <c r="B36" s="23"/>
      <c r="C36" s="29">
        <v>14042265</v>
      </c>
      <c r="D36" s="30">
        <v>14810295</v>
      </c>
      <c r="E36" s="30">
        <v>17624800</v>
      </c>
      <c r="F36" s="62">
        <v>20081558</v>
      </c>
      <c r="G36" s="30">
        <v>20605445</v>
      </c>
      <c r="H36" s="215">
        <v>21792324</v>
      </c>
      <c r="J36" s="178">
        <f t="shared" ref="J36:O36" si="31">C36/C45</f>
        <v>0.12796268298764862</v>
      </c>
      <c r="K36" s="40">
        <f t="shared" si="31"/>
        <v>0.13180672033926391</v>
      </c>
      <c r="L36" s="40">
        <f t="shared" si="31"/>
        <v>0.15312082105732044</v>
      </c>
      <c r="M36" s="40">
        <f t="shared" si="31"/>
        <v>0.16116868730543932</v>
      </c>
      <c r="N36" s="332">
        <f t="shared" si="31"/>
        <v>0.18397378562758898</v>
      </c>
      <c r="O36" s="249">
        <f t="shared" si="31"/>
        <v>0.18880766500591112</v>
      </c>
      <c r="Q36" s="134">
        <f t="shared" si="1"/>
        <v>5.7600260513665201E-2</v>
      </c>
      <c r="R36" s="133">
        <f t="shared" si="3"/>
        <v>0.48338793783221368</v>
      </c>
      <c r="AB36" s="44"/>
      <c r="AC36" s="47"/>
      <c r="AD36" s="47"/>
      <c r="AE36" s="47"/>
      <c r="AF36" s="47"/>
      <c r="AG36" s="31"/>
      <c r="AH36" s="31"/>
      <c r="AI36" s="46"/>
      <c r="AJ36" s="46"/>
      <c r="AK36" s="44"/>
      <c r="AL36" s="44"/>
      <c r="AM36" s="44"/>
      <c r="AN36" s="44"/>
      <c r="AO36" s="47"/>
      <c r="AP36" s="47"/>
      <c r="AQ36" s="47"/>
      <c r="AR36" s="47"/>
      <c r="AS36" s="31"/>
      <c r="AT36" s="31"/>
      <c r="AU36" s="46"/>
      <c r="AV36" s="46"/>
      <c r="AW36" s="44"/>
      <c r="AX36" s="44"/>
      <c r="AY36" s="44"/>
      <c r="AZ36" s="44"/>
      <c r="BA36" s="47"/>
      <c r="BB36" s="47"/>
      <c r="BC36" s="47"/>
      <c r="BD36" s="47"/>
      <c r="BE36" s="31"/>
      <c r="BF36" s="31"/>
      <c r="BG36" s="46"/>
      <c r="BH36" s="46"/>
      <c r="BI36" s="44"/>
      <c r="BJ36" s="44"/>
      <c r="BK36" s="44"/>
      <c r="BL36" s="44"/>
      <c r="BM36" s="47"/>
      <c r="BN36" s="47"/>
      <c r="BO36" s="47"/>
      <c r="BP36" s="47"/>
      <c r="BQ36" s="31"/>
      <c r="BR36" s="31"/>
      <c r="BS36" s="46"/>
      <c r="BT36" s="46"/>
      <c r="BU36" s="44"/>
      <c r="BV36" s="44"/>
      <c r="BW36" s="44"/>
      <c r="BX36" s="44"/>
      <c r="BY36" s="47"/>
      <c r="BZ36" s="47"/>
      <c r="CA36" s="47"/>
      <c r="CB36" s="47"/>
      <c r="CC36" s="31"/>
      <c r="CD36" s="31"/>
      <c r="CE36" s="46"/>
      <c r="CF36" s="46"/>
      <c r="CG36" s="44"/>
      <c r="CH36" s="44"/>
      <c r="CI36" s="44"/>
      <c r="CJ36" s="44"/>
      <c r="CK36" s="47"/>
      <c r="CL36" s="47"/>
      <c r="CM36" s="47"/>
      <c r="CN36" s="47"/>
      <c r="CO36" s="31"/>
      <c r="CP36" s="31"/>
      <c r="CQ36" s="46"/>
      <c r="CR36" s="46"/>
      <c r="CS36" s="44"/>
      <c r="CT36" s="44"/>
      <c r="CU36" s="44"/>
      <c r="CV36" s="44"/>
      <c r="CW36" s="47"/>
      <c r="CX36" s="47"/>
      <c r="CY36" s="47"/>
      <c r="CZ36" s="47"/>
      <c r="DA36" s="31"/>
      <c r="DB36" s="31"/>
      <c r="DC36" s="46"/>
      <c r="DD36" s="46"/>
      <c r="DE36" s="44"/>
      <c r="DF36" s="44"/>
      <c r="DG36" s="44"/>
      <c r="DH36" s="44"/>
      <c r="DI36" s="47"/>
      <c r="DJ36" s="47"/>
      <c r="DK36" s="47"/>
      <c r="DL36" s="47"/>
      <c r="DM36" s="31"/>
      <c r="DN36" s="31"/>
      <c r="DO36" s="46"/>
      <c r="DP36" s="46"/>
      <c r="DQ36" s="44"/>
      <c r="DR36" s="44"/>
      <c r="DS36" s="44"/>
      <c r="DT36" s="44"/>
      <c r="DU36" s="47"/>
      <c r="DV36" s="47"/>
      <c r="DW36" s="47"/>
      <c r="DX36" s="47"/>
      <c r="DY36" s="31"/>
      <c r="DZ36" s="31"/>
      <c r="EA36" s="46"/>
      <c r="EB36" s="46"/>
      <c r="EC36" s="44"/>
      <c r="ED36" s="44"/>
      <c r="EE36" s="44"/>
      <c r="EF36" s="44"/>
      <c r="EG36" s="47"/>
      <c r="EH36" s="47"/>
      <c r="EI36" s="47"/>
      <c r="EJ36" s="47"/>
      <c r="EK36" s="31"/>
      <c r="EL36" s="31"/>
      <c r="EM36" s="46"/>
      <c r="EN36" s="46"/>
      <c r="EO36" s="44"/>
      <c r="EP36" s="44"/>
      <c r="EQ36" s="44"/>
      <c r="ER36" s="44"/>
      <c r="ES36" s="47"/>
      <c r="ET36" s="47"/>
      <c r="EU36" s="47"/>
      <c r="EV36" s="47"/>
      <c r="EW36" s="31"/>
      <c r="EX36" s="31"/>
      <c r="EY36" s="46"/>
      <c r="EZ36" s="46"/>
      <c r="FA36" s="44"/>
      <c r="FB36" s="44"/>
      <c r="FC36" s="44"/>
      <c r="FD36" s="44"/>
      <c r="FE36" s="47"/>
      <c r="FF36" s="47"/>
      <c r="FG36" s="47"/>
      <c r="FH36" s="47"/>
      <c r="FI36" s="31"/>
      <c r="FJ36" s="31"/>
      <c r="FK36" s="46"/>
      <c r="FL36" s="46"/>
      <c r="FM36" s="44"/>
      <c r="FN36" s="44"/>
      <c r="FO36" s="44"/>
      <c r="FP36" s="44"/>
      <c r="FQ36" s="47"/>
      <c r="FR36" s="47"/>
      <c r="FS36" s="47"/>
      <c r="FT36" s="47"/>
      <c r="FU36" s="31"/>
      <c r="FV36" s="31"/>
      <c r="FW36" s="46"/>
      <c r="FX36" s="46"/>
      <c r="FY36" s="44"/>
      <c r="FZ36" s="44"/>
      <c r="GA36" s="44"/>
      <c r="GB36" s="44"/>
      <c r="GC36" s="47"/>
      <c r="GD36" s="47"/>
      <c r="GE36" s="47"/>
      <c r="GF36" s="47"/>
      <c r="GG36" s="31"/>
      <c r="GH36" s="31"/>
      <c r="GI36" s="46"/>
      <c r="GJ36" s="46"/>
      <c r="GK36" s="44"/>
      <c r="GL36" s="44"/>
      <c r="GM36" s="44"/>
      <c r="GN36" s="44"/>
      <c r="GO36" s="47"/>
      <c r="GP36" s="47"/>
      <c r="GQ36" s="47"/>
      <c r="GR36" s="47"/>
      <c r="GS36" s="31"/>
      <c r="GT36" s="31"/>
      <c r="GU36" s="46"/>
      <c r="GV36" s="46"/>
      <c r="GW36" s="44"/>
      <c r="GX36" s="44"/>
      <c r="GY36" s="44"/>
      <c r="GZ36" s="44"/>
      <c r="HA36" s="47"/>
      <c r="HB36" s="47"/>
      <c r="HC36" s="47"/>
      <c r="HD36" s="47"/>
      <c r="HE36" s="31"/>
      <c r="HF36" s="31"/>
      <c r="HG36" s="46"/>
      <c r="HH36" s="46"/>
      <c r="HI36" s="44"/>
      <c r="HJ36" s="44"/>
      <c r="HK36" s="44"/>
      <c r="HL36" s="44"/>
      <c r="HM36" s="47"/>
      <c r="HN36" s="47"/>
      <c r="HO36" s="47"/>
      <c r="HP36" s="47"/>
      <c r="HQ36" s="31"/>
      <c r="HR36" s="31"/>
      <c r="HS36" s="46"/>
      <c r="HT36" s="46"/>
      <c r="HU36" s="44"/>
      <c r="HV36" s="44"/>
      <c r="HW36" s="44"/>
      <c r="HX36" s="44"/>
      <c r="HY36" s="47"/>
      <c r="HZ36" s="47"/>
      <c r="IA36" s="47"/>
      <c r="IB36" s="47"/>
      <c r="IC36" s="31"/>
      <c r="ID36" s="31"/>
      <c r="IE36" s="46"/>
      <c r="IF36" s="46"/>
      <c r="IG36" s="44"/>
      <c r="IH36" s="44"/>
      <c r="II36" s="44"/>
      <c r="IJ36" s="44"/>
      <c r="IK36" s="47"/>
      <c r="IL36" s="47"/>
      <c r="IM36" s="47"/>
      <c r="IN36" s="47"/>
      <c r="IO36" s="31"/>
      <c r="IP36" s="31"/>
      <c r="IQ36" s="46"/>
      <c r="IR36" s="46"/>
      <c r="IS36" s="44"/>
      <c r="IT36" s="44"/>
      <c r="IU36" s="44"/>
      <c r="IV36" s="44"/>
      <c r="IW36" s="47"/>
      <c r="IX36" s="47"/>
      <c r="IY36" s="47"/>
      <c r="IZ36" s="47"/>
      <c r="JA36" s="31"/>
      <c r="JB36" s="31"/>
      <c r="JC36" s="46"/>
      <c r="JD36" s="46"/>
      <c r="JE36" s="44"/>
      <c r="JF36" s="44"/>
      <c r="JG36" s="44"/>
      <c r="JH36" s="44"/>
      <c r="JI36" s="47"/>
      <c r="JJ36" s="47"/>
      <c r="JK36" s="47"/>
      <c r="JL36" s="47"/>
      <c r="JM36" s="31"/>
      <c r="JN36" s="31"/>
      <c r="JO36" s="46"/>
      <c r="JP36" s="46"/>
      <c r="JQ36" s="44"/>
      <c r="JR36" s="44"/>
      <c r="JS36" s="44"/>
      <c r="JT36" s="44"/>
      <c r="JU36" s="47"/>
      <c r="JV36" s="47"/>
      <c r="JW36" s="47"/>
      <c r="JX36" s="47"/>
      <c r="JY36" s="31"/>
      <c r="JZ36" s="31"/>
      <c r="KA36" s="46"/>
      <c r="KB36" s="46"/>
      <c r="KC36" s="44"/>
      <c r="KD36" s="44"/>
      <c r="KE36" s="44"/>
      <c r="KF36" s="44"/>
      <c r="KG36" s="47"/>
      <c r="KH36" s="47"/>
      <c r="KI36" s="47"/>
      <c r="KJ36" s="47"/>
      <c r="KK36" s="31"/>
      <c r="KL36" s="31"/>
      <c r="KM36" s="46"/>
      <c r="KN36" s="46"/>
      <c r="KO36" s="44"/>
      <c r="KP36" s="44"/>
      <c r="KQ36" s="48"/>
      <c r="KR36" s="48"/>
      <c r="KS36" s="49"/>
      <c r="KT36" s="49"/>
      <c r="KU36" s="49"/>
      <c r="KV36" s="49"/>
      <c r="KW36" s="24"/>
      <c r="KX36" s="24"/>
      <c r="KY36" s="23"/>
      <c r="KZ36" s="23"/>
      <c r="LA36" s="48"/>
      <c r="LB36" s="48"/>
      <c r="LC36" s="48"/>
      <c r="LD36" s="48"/>
      <c r="LE36" s="49"/>
      <c r="LF36" s="49"/>
      <c r="LG36" s="49"/>
      <c r="LH36" s="49"/>
      <c r="LI36" s="24"/>
      <c r="LJ36" s="24"/>
      <c r="LK36" s="23"/>
      <c r="LL36" s="23"/>
      <c r="LM36" s="48"/>
      <c r="LN36" s="48"/>
      <c r="LO36" s="48"/>
      <c r="LP36" s="48"/>
      <c r="LQ36" s="49"/>
      <c r="LR36" s="49"/>
      <c r="LS36" s="49"/>
      <c r="LT36" s="49"/>
      <c r="LU36" s="24"/>
      <c r="LV36" s="24"/>
      <c r="LW36" s="23"/>
      <c r="LX36" s="23"/>
      <c r="LY36" s="48"/>
      <c r="LZ36" s="48"/>
      <c r="MA36" s="48"/>
      <c r="MB36" s="48"/>
      <c r="MC36" s="49"/>
      <c r="MD36" s="49"/>
      <c r="ME36" s="49"/>
      <c r="MF36" s="49"/>
      <c r="MG36" s="24"/>
      <c r="MH36" s="24"/>
      <c r="MI36" s="23"/>
      <c r="MJ36" s="23"/>
      <c r="MK36" s="48"/>
      <c r="ML36" s="48"/>
      <c r="MM36" s="48"/>
      <c r="MN36" s="48"/>
      <c r="MO36" s="49"/>
      <c r="MP36" s="49"/>
      <c r="MQ36" s="49"/>
      <c r="MR36" s="49"/>
      <c r="MS36" s="24"/>
      <c r="MT36" s="24"/>
      <c r="MU36" s="23"/>
      <c r="MV36" s="23"/>
      <c r="MW36" s="48"/>
      <c r="MX36" s="48"/>
      <c r="MY36" s="48"/>
      <c r="MZ36" s="48"/>
      <c r="NA36" s="49"/>
      <c r="NB36" s="49"/>
      <c r="NC36" s="49"/>
      <c r="ND36" s="49"/>
      <c r="NE36" s="24"/>
      <c r="NF36" s="24"/>
      <c r="NG36" s="23"/>
      <c r="NH36" s="23"/>
      <c r="NI36" s="48"/>
      <c r="NJ36" s="48"/>
      <c r="NK36" s="48"/>
      <c r="NL36" s="48"/>
      <c r="NM36" s="49"/>
      <c r="NN36" s="49"/>
      <c r="NO36" s="49"/>
      <c r="NP36" s="49"/>
      <c r="NQ36" s="24"/>
      <c r="NR36" s="24"/>
      <c r="NS36" s="23"/>
      <c r="NT36" s="23"/>
      <c r="NU36" s="48"/>
      <c r="NV36" s="48"/>
      <c r="NW36" s="48"/>
      <c r="NX36" s="48"/>
      <c r="NY36" s="49"/>
      <c r="NZ36" s="49"/>
      <c r="OA36" s="49"/>
      <c r="OB36" s="49"/>
      <c r="OC36" s="24"/>
      <c r="OD36" s="24"/>
      <c r="OE36" s="23"/>
      <c r="OF36" s="23"/>
      <c r="OG36" s="48"/>
      <c r="OH36" s="48"/>
      <c r="OI36" s="48"/>
      <c r="OJ36" s="48"/>
      <c r="OK36" s="49"/>
      <c r="OL36" s="49"/>
      <c r="OM36" s="49"/>
      <c r="ON36" s="49"/>
      <c r="OO36" s="24"/>
      <c r="OP36" s="24"/>
      <c r="OQ36" s="23"/>
      <c r="OR36" s="23"/>
      <c r="OS36" s="48"/>
      <c r="OT36" s="48"/>
      <c r="OU36" s="48"/>
      <c r="OV36" s="48"/>
      <c r="OW36" s="49"/>
      <c r="OX36" s="49"/>
      <c r="OY36" s="49"/>
      <c r="OZ36" s="49"/>
      <c r="PA36" s="24"/>
      <c r="PB36" s="24"/>
      <c r="PC36" s="23"/>
      <c r="PD36" s="23"/>
      <c r="PE36" s="48"/>
      <c r="PF36" s="48"/>
      <c r="PG36" s="48"/>
      <c r="PH36" s="48"/>
      <c r="PI36" s="49"/>
      <c r="PJ36" s="49"/>
      <c r="PK36" s="49"/>
      <c r="PL36" s="49"/>
      <c r="PM36" s="24"/>
      <c r="PN36" s="24"/>
      <c r="PO36" s="23"/>
      <c r="PP36" s="23"/>
      <c r="PQ36" s="48"/>
      <c r="PR36" s="48"/>
      <c r="PS36" s="48"/>
      <c r="PT36" s="48"/>
      <c r="PU36" s="49"/>
      <c r="PV36" s="49"/>
      <c r="PW36" s="49"/>
      <c r="PX36" s="49"/>
      <c r="PY36" s="24"/>
      <c r="PZ36" s="24"/>
      <c r="QA36" s="23"/>
      <c r="QB36" s="23"/>
      <c r="QC36" s="48"/>
      <c r="QD36" s="48"/>
      <c r="QE36" s="48"/>
      <c r="QF36" s="48"/>
      <c r="QG36" s="49"/>
      <c r="QH36" s="49"/>
      <c r="QI36" s="49"/>
      <c r="QJ36" s="49"/>
      <c r="QK36" s="24"/>
      <c r="QL36" s="24"/>
      <c r="QM36" s="23"/>
      <c r="QN36" s="23"/>
      <c r="QO36" s="48"/>
      <c r="QP36" s="48"/>
      <c r="QQ36" s="48"/>
      <c r="QR36" s="48"/>
      <c r="QS36" s="49"/>
      <c r="QT36" s="49"/>
      <c r="QU36" s="49"/>
      <c r="QV36" s="49"/>
      <c r="QW36" s="24"/>
      <c r="QX36" s="24"/>
      <c r="QY36" s="23"/>
      <c r="QZ36" s="23"/>
      <c r="RA36" s="48"/>
      <c r="RB36" s="48"/>
      <c r="RC36" s="48"/>
      <c r="RD36" s="48"/>
      <c r="RE36" s="49"/>
      <c r="RF36" s="49"/>
      <c r="RG36" s="49"/>
      <c r="RH36" s="49"/>
      <c r="RI36" s="24"/>
      <c r="RJ36" s="24"/>
      <c r="RK36" s="23"/>
      <c r="RL36" s="23"/>
      <c r="RM36" s="48"/>
      <c r="RN36" s="48"/>
      <c r="RO36" s="48"/>
      <c r="RP36" s="48"/>
      <c r="RQ36" s="49"/>
      <c r="RR36" s="49"/>
      <c r="RS36" s="49"/>
      <c r="RT36" s="49"/>
      <c r="RU36" s="24"/>
      <c r="RV36" s="24"/>
      <c r="RW36" s="23"/>
      <c r="RX36" s="23"/>
      <c r="RY36" s="48"/>
      <c r="RZ36" s="48"/>
      <c r="SA36" s="48"/>
      <c r="SB36" s="48"/>
      <c r="SC36" s="49"/>
      <c r="SD36" s="49"/>
      <c r="SE36" s="49"/>
      <c r="SF36" s="49"/>
      <c r="SG36" s="24"/>
      <c r="SH36" s="24"/>
      <c r="SI36" s="23"/>
      <c r="SJ36" s="23"/>
      <c r="SK36" s="48"/>
      <c r="SL36" s="48"/>
      <c r="SM36" s="48"/>
      <c r="SN36" s="48"/>
      <c r="SO36" s="49"/>
      <c r="SP36" s="49"/>
      <c r="SQ36" s="49"/>
      <c r="SR36" s="49"/>
      <c r="SS36" s="24"/>
      <c r="ST36" s="24"/>
      <c r="SU36" s="23"/>
      <c r="SV36" s="23"/>
      <c r="SW36" s="48"/>
      <c r="SX36" s="48"/>
      <c r="SY36" s="48"/>
      <c r="SZ36" s="48"/>
      <c r="TA36" s="49"/>
      <c r="TB36" s="49"/>
      <c r="TC36" s="49"/>
      <c r="TD36" s="49"/>
      <c r="TE36" s="24"/>
      <c r="TF36" s="24"/>
      <c r="TG36" s="23"/>
      <c r="TH36" s="23"/>
      <c r="TI36" s="48"/>
      <c r="TJ36" s="48"/>
      <c r="TK36" s="48"/>
      <c r="TL36" s="48"/>
      <c r="TM36" s="49"/>
      <c r="TN36" s="49"/>
      <c r="TO36" s="49"/>
      <c r="TP36" s="49"/>
      <c r="TQ36" s="24"/>
      <c r="TR36" s="24"/>
      <c r="TS36" s="23"/>
      <c r="TT36" s="23"/>
      <c r="TU36" s="48"/>
      <c r="TV36" s="48"/>
      <c r="TW36" s="48"/>
      <c r="TX36" s="48"/>
      <c r="TY36" s="49"/>
      <c r="TZ36" s="49"/>
      <c r="UA36" s="49"/>
      <c r="UB36" s="49"/>
      <c r="UC36" s="24"/>
      <c r="UD36" s="24"/>
      <c r="UE36" s="23"/>
      <c r="UF36" s="23"/>
      <c r="UG36" s="48"/>
      <c r="UH36" s="48"/>
      <c r="UI36" s="48"/>
      <c r="UJ36" s="48"/>
      <c r="UK36" s="49"/>
      <c r="UL36" s="49"/>
      <c r="UM36" s="49"/>
      <c r="UN36" s="49"/>
      <c r="UO36" s="24"/>
      <c r="UP36" s="24"/>
      <c r="UQ36" s="23"/>
      <c r="UR36" s="23"/>
      <c r="US36" s="48"/>
      <c r="UT36" s="48"/>
      <c r="UU36" s="48"/>
      <c r="UV36" s="48"/>
      <c r="UW36" s="49"/>
      <c r="UX36" s="49"/>
      <c r="UY36" s="49"/>
      <c r="UZ36" s="49"/>
      <c r="VA36" s="24"/>
      <c r="VB36" s="24"/>
      <c r="VC36" s="23"/>
      <c r="VD36" s="23"/>
      <c r="VE36" s="48"/>
      <c r="VF36" s="48"/>
      <c r="VG36" s="48"/>
      <c r="VH36" s="48"/>
      <c r="VI36" s="49"/>
      <c r="VJ36" s="49"/>
      <c r="VK36" s="49"/>
      <c r="VL36" s="49"/>
      <c r="VM36" s="24"/>
      <c r="VN36" s="24"/>
      <c r="VO36" s="23"/>
      <c r="VP36" s="23"/>
      <c r="VQ36" s="48"/>
      <c r="VR36" s="48"/>
      <c r="VS36" s="48"/>
      <c r="VT36" s="48"/>
      <c r="VU36" s="49"/>
      <c r="VV36" s="49"/>
      <c r="VW36" s="49"/>
      <c r="VX36" s="49"/>
      <c r="VY36" s="24"/>
      <c r="VZ36" s="24"/>
      <c r="WA36" s="23"/>
      <c r="WB36" s="23"/>
      <c r="WC36" s="48"/>
      <c r="WD36" s="48"/>
      <c r="WE36" s="48"/>
      <c r="WF36" s="48"/>
      <c r="WG36" s="49"/>
      <c r="WH36" s="49"/>
      <c r="WI36" s="49"/>
      <c r="WJ36" s="49"/>
      <c r="WK36" s="24"/>
      <c r="WL36" s="24"/>
      <c r="WM36" s="23"/>
      <c r="WN36" s="23"/>
      <c r="WO36" s="48"/>
      <c r="WP36" s="48"/>
      <c r="WQ36" s="48"/>
      <c r="WR36" s="48"/>
      <c r="WS36" s="49"/>
      <c r="WT36" s="49"/>
      <c r="WU36" s="49"/>
      <c r="WV36" s="49"/>
      <c r="WW36" s="24"/>
      <c r="WX36" s="24"/>
      <c r="WY36" s="23"/>
      <c r="WZ36" s="23"/>
      <c r="XA36" s="48"/>
      <c r="XB36" s="48"/>
      <c r="XC36" s="48"/>
      <c r="XD36" s="48"/>
      <c r="XE36" s="49"/>
      <c r="XF36" s="49"/>
      <c r="XG36" s="49"/>
      <c r="XH36" s="49"/>
      <c r="XI36" s="24"/>
      <c r="XJ36" s="24"/>
      <c r="XK36" s="23"/>
      <c r="XL36" s="23"/>
      <c r="XM36" s="48"/>
      <c r="XN36" s="48"/>
      <c r="XO36" s="48"/>
      <c r="XP36" s="48"/>
      <c r="XQ36" s="49"/>
      <c r="XR36" s="49"/>
      <c r="XS36" s="49"/>
      <c r="XT36" s="49"/>
      <c r="XU36" s="24"/>
      <c r="XV36" s="24"/>
      <c r="XW36" s="23"/>
      <c r="XX36" s="23"/>
      <c r="XY36" s="48"/>
      <c r="XZ36" s="48"/>
      <c r="YA36" s="48"/>
      <c r="YB36" s="48"/>
      <c r="YC36" s="49"/>
      <c r="YD36" s="49"/>
      <c r="YE36" s="49"/>
      <c r="YF36" s="49"/>
      <c r="YG36" s="24"/>
      <c r="YH36" s="24"/>
      <c r="YI36" s="23"/>
      <c r="YJ36" s="23"/>
      <c r="YK36" s="48"/>
      <c r="YL36" s="48"/>
      <c r="YM36" s="48"/>
      <c r="YN36" s="48"/>
      <c r="YO36" s="49"/>
      <c r="YP36" s="49"/>
      <c r="YQ36" s="49"/>
      <c r="YR36" s="49"/>
      <c r="YS36" s="24"/>
      <c r="YT36" s="24"/>
      <c r="YU36" s="23"/>
      <c r="YV36" s="23"/>
      <c r="YW36" s="48"/>
      <c r="YX36" s="48"/>
      <c r="YY36" s="48"/>
      <c r="YZ36" s="48"/>
      <c r="ZA36" s="49"/>
      <c r="ZB36" s="49"/>
      <c r="ZC36" s="49"/>
      <c r="ZD36" s="49"/>
      <c r="ZE36" s="24"/>
      <c r="ZF36" s="24"/>
      <c r="ZG36" s="23"/>
      <c r="ZH36" s="23"/>
      <c r="ZI36" s="48"/>
      <c r="ZJ36" s="48"/>
      <c r="ZK36" s="48"/>
      <c r="ZL36" s="48"/>
      <c r="ZM36" s="49"/>
      <c r="ZN36" s="49"/>
      <c r="ZO36" s="49"/>
      <c r="ZP36" s="49"/>
      <c r="ZQ36" s="24"/>
      <c r="ZR36" s="24"/>
      <c r="ZS36" s="23"/>
      <c r="ZT36" s="23"/>
      <c r="ZU36" s="48"/>
      <c r="ZV36" s="48"/>
      <c r="ZW36" s="48"/>
      <c r="ZX36" s="48"/>
      <c r="ZY36" s="49"/>
      <c r="ZZ36" s="49"/>
      <c r="AAA36" s="49"/>
      <c r="AAB36" s="49"/>
      <c r="AAC36" s="24"/>
      <c r="AAD36" s="24"/>
      <c r="AAE36" s="23"/>
      <c r="AAF36" s="23"/>
      <c r="AAG36" s="48"/>
      <c r="AAH36" s="48"/>
      <c r="AAI36" s="48"/>
      <c r="AAJ36" s="48"/>
      <c r="AAK36" s="49"/>
      <c r="AAL36" s="49"/>
      <c r="AAM36" s="49"/>
      <c r="AAN36" s="49"/>
      <c r="AAO36" s="24"/>
      <c r="AAP36" s="24"/>
      <c r="AAQ36" s="23"/>
      <c r="AAR36" s="23"/>
      <c r="AAS36" s="48"/>
      <c r="AAT36" s="48"/>
      <c r="AAU36" s="48"/>
      <c r="AAV36" s="48"/>
      <c r="AAW36" s="49"/>
      <c r="AAX36" s="49"/>
      <c r="AAY36" s="49"/>
      <c r="AAZ36" s="49"/>
      <c r="ABA36" s="24"/>
      <c r="ABB36" s="24"/>
      <c r="ABC36" s="23"/>
      <c r="ABD36" s="23"/>
      <c r="ABE36" s="48"/>
      <c r="ABF36" s="48"/>
      <c r="ABG36" s="48"/>
      <c r="ABH36" s="48"/>
      <c r="ABI36" s="49"/>
      <c r="ABJ36" s="49"/>
      <c r="ABK36" s="49"/>
      <c r="ABL36" s="49"/>
      <c r="ABM36" s="24"/>
      <c r="ABN36" s="24"/>
      <c r="ABO36" s="23"/>
      <c r="ABP36" s="23"/>
      <c r="ABQ36" s="48"/>
      <c r="ABR36" s="48"/>
      <c r="ABS36" s="48"/>
      <c r="ABT36" s="48"/>
      <c r="ABU36" s="49"/>
      <c r="ABV36" s="49"/>
      <c r="ABW36" s="49"/>
      <c r="ABX36" s="49"/>
      <c r="ABY36" s="24"/>
      <c r="ABZ36" s="24"/>
      <c r="ACA36" s="23"/>
      <c r="ACB36" s="23"/>
      <c r="ACC36" s="48"/>
      <c r="ACD36" s="48"/>
      <c r="ACE36" s="48"/>
      <c r="ACF36" s="48"/>
      <c r="ACG36" s="49"/>
      <c r="ACH36" s="49"/>
      <c r="ACI36" s="49"/>
      <c r="ACJ36" s="49"/>
      <c r="ACK36" s="24"/>
      <c r="ACL36" s="24"/>
      <c r="ACM36" s="23"/>
      <c r="ACN36" s="23"/>
      <c r="ACO36" s="48"/>
      <c r="ACP36" s="48"/>
      <c r="ACQ36" s="48"/>
      <c r="ACR36" s="48"/>
      <c r="ACS36" s="49"/>
      <c r="ACT36" s="49"/>
      <c r="ACU36" s="49"/>
      <c r="ACV36" s="49"/>
      <c r="ACW36" s="24"/>
      <c r="ACX36" s="24"/>
      <c r="ACY36" s="23"/>
      <c r="ACZ36" s="23"/>
      <c r="ADA36" s="48"/>
      <c r="ADB36" s="48"/>
      <c r="ADC36" s="48"/>
      <c r="ADD36" s="48"/>
      <c r="ADE36" s="49"/>
      <c r="ADF36" s="49"/>
      <c r="ADG36" s="49"/>
      <c r="ADH36" s="49"/>
      <c r="ADI36" s="24"/>
      <c r="ADJ36" s="24"/>
      <c r="ADK36" s="23"/>
      <c r="ADL36" s="23"/>
      <c r="ADM36" s="48"/>
      <c r="ADN36" s="48"/>
      <c r="ADO36" s="48"/>
      <c r="ADP36" s="48"/>
      <c r="ADQ36" s="49"/>
      <c r="ADR36" s="49"/>
      <c r="ADS36" s="49"/>
      <c r="ADT36" s="49"/>
      <c r="ADU36" s="24"/>
      <c r="ADV36" s="24"/>
      <c r="ADW36" s="23"/>
      <c r="ADX36" s="23"/>
      <c r="ADY36" s="48"/>
      <c r="ADZ36" s="48"/>
      <c r="AEA36" s="48"/>
      <c r="AEB36" s="48"/>
      <c r="AEC36" s="49"/>
      <c r="AED36" s="49"/>
      <c r="AEE36" s="49"/>
      <c r="AEF36" s="49"/>
      <c r="AEG36" s="24"/>
      <c r="AEH36" s="24"/>
      <c r="AEI36" s="23"/>
      <c r="AEJ36" s="23"/>
      <c r="AEK36" s="48"/>
      <c r="AEL36" s="48"/>
      <c r="AEM36" s="48"/>
      <c r="AEN36" s="48"/>
      <c r="AEO36" s="49"/>
      <c r="AEP36" s="49"/>
      <c r="AEQ36" s="49"/>
      <c r="AER36" s="49"/>
      <c r="AES36" s="24"/>
      <c r="AET36" s="24"/>
      <c r="AEU36" s="23"/>
      <c r="AEV36" s="23"/>
      <c r="AEW36" s="48"/>
      <c r="AEX36" s="48"/>
      <c r="AEY36" s="48"/>
      <c r="AEZ36" s="48"/>
      <c r="AFA36" s="49"/>
      <c r="AFB36" s="49"/>
      <c r="AFC36" s="49"/>
      <c r="AFD36" s="49"/>
      <c r="AFE36" s="24"/>
      <c r="AFF36" s="24"/>
      <c r="AFG36" s="23"/>
      <c r="AFH36" s="23"/>
      <c r="AFI36" s="48"/>
      <c r="AFJ36" s="48"/>
      <c r="AFK36" s="48"/>
      <c r="AFL36" s="48"/>
      <c r="AFM36" s="49"/>
      <c r="AFN36" s="49"/>
      <c r="AFO36" s="49"/>
      <c r="AFP36" s="49"/>
      <c r="AFQ36" s="24"/>
      <c r="AFR36" s="24"/>
      <c r="AFS36" s="23"/>
      <c r="AFT36" s="23"/>
      <c r="AFU36" s="48"/>
      <c r="AFV36" s="48"/>
      <c r="AFW36" s="48"/>
      <c r="AFX36" s="48"/>
      <c r="AFY36" s="49"/>
      <c r="AFZ36" s="49"/>
      <c r="AGA36" s="49"/>
      <c r="AGB36" s="49"/>
      <c r="AGC36" s="24"/>
      <c r="AGD36" s="24"/>
      <c r="AGE36" s="23"/>
      <c r="AGF36" s="23"/>
      <c r="AGG36" s="48"/>
      <c r="AGH36" s="48"/>
      <c r="AGI36" s="48"/>
      <c r="AGJ36" s="48"/>
      <c r="AGK36" s="49"/>
      <c r="AGL36" s="49"/>
      <c r="AGM36" s="49"/>
      <c r="AGN36" s="49"/>
      <c r="AGO36" s="24"/>
      <c r="AGP36" s="24"/>
      <c r="AGQ36" s="23"/>
      <c r="AGR36" s="23"/>
      <c r="AGS36" s="48"/>
      <c r="AGT36" s="48"/>
      <c r="AGU36" s="48"/>
      <c r="AGV36" s="48"/>
      <c r="AGW36" s="49"/>
      <c r="AGX36" s="49"/>
      <c r="AGY36" s="49"/>
      <c r="AGZ36" s="49"/>
      <c r="AHA36" s="24"/>
      <c r="AHB36" s="24"/>
      <c r="AHC36" s="23"/>
      <c r="AHD36" s="23"/>
      <c r="AHE36" s="48"/>
      <c r="AHF36" s="48"/>
      <c r="AHG36" s="48"/>
      <c r="AHH36" s="48"/>
      <c r="AHI36" s="49"/>
      <c r="AHJ36" s="49"/>
      <c r="AHK36" s="49"/>
      <c r="AHL36" s="49"/>
      <c r="AHM36" s="24"/>
      <c r="AHN36" s="24"/>
      <c r="AHO36" s="23"/>
      <c r="AHP36" s="23"/>
      <c r="AHQ36" s="48"/>
      <c r="AHR36" s="48"/>
      <c r="AHS36" s="48"/>
      <c r="AHT36" s="48"/>
      <c r="AHU36" s="49"/>
      <c r="AHV36" s="49"/>
      <c r="AHW36" s="49"/>
      <c r="AHX36" s="49"/>
      <c r="AHY36" s="24"/>
      <c r="AHZ36" s="24"/>
      <c r="AIA36" s="23"/>
      <c r="AIB36" s="23"/>
      <c r="AIC36" s="48"/>
      <c r="AID36" s="48"/>
      <c r="AIE36" s="48"/>
      <c r="AIF36" s="48"/>
      <c r="AIG36" s="49"/>
      <c r="AIH36" s="49"/>
      <c r="AII36" s="49"/>
      <c r="AIJ36" s="49"/>
      <c r="AIK36" s="24"/>
      <c r="AIL36" s="24"/>
      <c r="AIM36" s="23"/>
      <c r="AIN36" s="23"/>
      <c r="AIO36" s="48"/>
      <c r="AIP36" s="48"/>
      <c r="AIQ36" s="48"/>
      <c r="AIR36" s="48"/>
      <c r="AIS36" s="49"/>
      <c r="AIT36" s="49"/>
      <c r="AIU36" s="49"/>
      <c r="AIV36" s="49"/>
      <c r="AIW36" s="24"/>
      <c r="AIX36" s="24"/>
      <c r="AIY36" s="23"/>
      <c r="AIZ36" s="23"/>
      <c r="AJA36" s="48"/>
      <c r="AJB36" s="48"/>
      <c r="AJC36" s="48"/>
      <c r="AJD36" s="48"/>
      <c r="AJE36" s="49"/>
      <c r="AJF36" s="49"/>
      <c r="AJG36" s="49"/>
      <c r="AJH36" s="49"/>
      <c r="AJI36" s="24"/>
      <c r="AJJ36" s="24"/>
      <c r="AJK36" s="23"/>
      <c r="AJL36" s="23"/>
      <c r="AJM36" s="48"/>
      <c r="AJN36" s="48"/>
      <c r="AJO36" s="48"/>
      <c r="AJP36" s="48"/>
      <c r="AJQ36" s="49"/>
      <c r="AJR36" s="49"/>
      <c r="AJS36" s="49"/>
      <c r="AJT36" s="49"/>
      <c r="AJU36" s="24"/>
      <c r="AJV36" s="24"/>
      <c r="AJW36" s="23"/>
      <c r="AJX36" s="23"/>
      <c r="AJY36" s="48"/>
      <c r="AJZ36" s="48"/>
      <c r="AKA36" s="48"/>
      <c r="AKB36" s="48"/>
      <c r="AKC36" s="49"/>
      <c r="AKD36" s="49"/>
      <c r="AKE36" s="49"/>
      <c r="AKF36" s="49"/>
      <c r="AKG36" s="24"/>
      <c r="AKH36" s="24"/>
      <c r="AKI36" s="23"/>
      <c r="AKJ36" s="23"/>
      <c r="AKK36" s="48"/>
      <c r="AKL36" s="48"/>
      <c r="AKM36" s="48"/>
      <c r="AKN36" s="48"/>
      <c r="AKO36" s="49"/>
      <c r="AKP36" s="49"/>
      <c r="AKQ36" s="49"/>
      <c r="AKR36" s="49"/>
      <c r="AKS36" s="24"/>
      <c r="AKT36" s="24"/>
      <c r="AKU36" s="23"/>
      <c r="AKV36" s="23"/>
      <c r="AKW36" s="48"/>
      <c r="AKX36" s="48"/>
      <c r="AKY36" s="48"/>
      <c r="AKZ36" s="48"/>
      <c r="ALA36" s="49"/>
      <c r="ALB36" s="49"/>
      <c r="ALC36" s="49"/>
      <c r="ALD36" s="49"/>
      <c r="ALE36" s="24"/>
      <c r="ALF36" s="24"/>
      <c r="ALG36" s="23"/>
      <c r="ALH36" s="23"/>
      <c r="ALI36" s="48"/>
      <c r="ALJ36" s="48"/>
      <c r="ALK36" s="48"/>
      <c r="ALL36" s="48"/>
      <c r="ALM36" s="49"/>
      <c r="ALN36" s="49"/>
      <c r="ALO36" s="49"/>
      <c r="ALP36" s="49"/>
      <c r="ALQ36" s="24"/>
      <c r="ALR36" s="24"/>
      <c r="ALS36" s="23"/>
      <c r="ALT36" s="23"/>
      <c r="ALU36" s="48"/>
      <c r="ALV36" s="48"/>
      <c r="ALW36" s="48"/>
      <c r="ALX36" s="48"/>
      <c r="ALY36" s="49"/>
      <c r="ALZ36" s="49"/>
      <c r="AMA36" s="49"/>
      <c r="AMB36" s="49"/>
      <c r="AMC36" s="24"/>
      <c r="AMD36" s="24"/>
      <c r="AME36" s="23"/>
      <c r="AMF36" s="23"/>
      <c r="AMG36" s="48"/>
      <c r="AMH36" s="48"/>
      <c r="AMI36" s="48"/>
      <c r="AMJ36" s="48"/>
      <c r="AMK36" s="49"/>
      <c r="AML36" s="49"/>
      <c r="AMM36" s="49"/>
      <c r="AMN36" s="49"/>
      <c r="AMO36" s="24"/>
      <c r="AMP36" s="24"/>
      <c r="AMQ36" s="23"/>
      <c r="AMR36" s="23"/>
      <c r="AMS36" s="48"/>
      <c r="AMT36" s="48"/>
      <c r="AMU36" s="48"/>
      <c r="AMV36" s="48"/>
      <c r="AMW36" s="49"/>
      <c r="AMX36" s="49"/>
      <c r="AMY36" s="49"/>
      <c r="AMZ36" s="49"/>
      <c r="ANA36" s="24"/>
      <c r="ANB36" s="24"/>
      <c r="ANC36" s="23"/>
      <c r="AND36" s="23"/>
      <c r="ANE36" s="48"/>
      <c r="ANF36" s="48"/>
      <c r="ANG36" s="48"/>
      <c r="ANH36" s="48"/>
      <c r="ANI36" s="49"/>
      <c r="ANJ36" s="49"/>
      <c r="ANK36" s="49"/>
      <c r="ANL36" s="49"/>
      <c r="ANM36" s="24"/>
      <c r="ANN36" s="24"/>
      <c r="ANO36" s="23"/>
      <c r="ANP36" s="23"/>
      <c r="ANQ36" s="48"/>
      <c r="ANR36" s="48"/>
      <c r="ANS36" s="48"/>
      <c r="ANT36" s="48"/>
      <c r="ANU36" s="49"/>
      <c r="ANV36" s="49"/>
      <c r="ANW36" s="49"/>
      <c r="ANX36" s="49"/>
      <c r="ANY36" s="24"/>
      <c r="ANZ36" s="24"/>
      <c r="AOA36" s="23"/>
      <c r="AOB36" s="23"/>
      <c r="AOC36" s="48"/>
      <c r="AOD36" s="48"/>
      <c r="AOE36" s="48"/>
      <c r="AOF36" s="48"/>
      <c r="AOG36" s="49"/>
      <c r="AOH36" s="49"/>
      <c r="AOI36" s="49"/>
      <c r="AOJ36" s="49"/>
      <c r="AOK36" s="24"/>
      <c r="AOL36" s="24"/>
      <c r="AOM36" s="23"/>
      <c r="AON36" s="23"/>
      <c r="AOO36" s="48"/>
      <c r="AOP36" s="48"/>
      <c r="AOQ36" s="48"/>
      <c r="AOR36" s="48"/>
      <c r="AOS36" s="49"/>
      <c r="AOT36" s="49"/>
      <c r="AOU36" s="49"/>
      <c r="AOV36" s="49"/>
      <c r="AOW36" s="24"/>
      <c r="AOX36" s="24"/>
      <c r="AOY36" s="23"/>
      <c r="AOZ36" s="23"/>
      <c r="APA36" s="48"/>
      <c r="APB36" s="48"/>
      <c r="APC36" s="48"/>
      <c r="APD36" s="48"/>
      <c r="APE36" s="49"/>
      <c r="APF36" s="49"/>
      <c r="APG36" s="49"/>
      <c r="APH36" s="49"/>
      <c r="API36" s="24"/>
      <c r="APJ36" s="24"/>
      <c r="APK36" s="23"/>
      <c r="APL36" s="23"/>
      <c r="APM36" s="48"/>
      <c r="APN36" s="48"/>
      <c r="APO36" s="48"/>
      <c r="APP36" s="48"/>
      <c r="APQ36" s="49"/>
      <c r="APR36" s="49"/>
      <c r="APS36" s="49"/>
      <c r="APT36" s="49"/>
      <c r="APU36" s="24"/>
      <c r="APV36" s="24"/>
      <c r="APW36" s="23"/>
      <c r="APX36" s="23"/>
      <c r="APY36" s="48"/>
      <c r="APZ36" s="48"/>
      <c r="AQA36" s="48"/>
      <c r="AQB36" s="48"/>
      <c r="AQC36" s="49"/>
      <c r="AQD36" s="49"/>
      <c r="AQE36" s="49"/>
      <c r="AQF36" s="49"/>
      <c r="AQG36" s="24"/>
      <c r="AQH36" s="24"/>
      <c r="AQI36" s="23"/>
      <c r="AQJ36" s="23"/>
      <c r="AQK36" s="48"/>
      <c r="AQL36" s="48"/>
      <c r="AQM36" s="48"/>
      <c r="AQN36" s="48"/>
      <c r="AQO36" s="49"/>
      <c r="AQP36" s="49"/>
      <c r="AQQ36" s="49"/>
      <c r="AQR36" s="49"/>
      <c r="AQS36" s="24"/>
      <c r="AQT36" s="24"/>
      <c r="AQU36" s="23"/>
      <c r="AQV36" s="23"/>
      <c r="AQW36" s="48"/>
      <c r="AQX36" s="48"/>
      <c r="AQY36" s="48"/>
      <c r="AQZ36" s="48"/>
      <c r="ARA36" s="49"/>
      <c r="ARB36" s="49"/>
      <c r="ARC36" s="49"/>
      <c r="ARD36" s="49"/>
      <c r="ARE36" s="24"/>
      <c r="ARF36" s="24"/>
      <c r="ARG36" s="23"/>
      <c r="ARH36" s="23"/>
      <c r="ARI36" s="48"/>
      <c r="ARJ36" s="48"/>
      <c r="ARK36" s="48"/>
      <c r="ARL36" s="48"/>
      <c r="ARM36" s="49"/>
      <c r="ARN36" s="49"/>
      <c r="ARO36" s="49"/>
      <c r="ARP36" s="49"/>
      <c r="ARQ36" s="24"/>
      <c r="ARR36" s="24"/>
      <c r="ARS36" s="23"/>
      <c r="ART36" s="23"/>
      <c r="ARU36" s="48"/>
      <c r="ARV36" s="48"/>
      <c r="ARW36" s="48"/>
      <c r="ARX36" s="48"/>
      <c r="ARY36" s="49"/>
      <c r="ARZ36" s="49"/>
      <c r="ASA36" s="49"/>
      <c r="ASB36" s="49"/>
      <c r="ASC36" s="24"/>
      <c r="ASD36" s="24"/>
      <c r="ASE36" s="23"/>
      <c r="ASF36" s="23"/>
      <c r="ASG36" s="48"/>
      <c r="ASH36" s="48"/>
      <c r="ASI36" s="48"/>
      <c r="ASJ36" s="48"/>
      <c r="ASK36" s="49"/>
      <c r="ASL36" s="49"/>
      <c r="ASM36" s="49"/>
      <c r="ASN36" s="49"/>
      <c r="ASO36" s="24"/>
      <c r="ASP36" s="24"/>
      <c r="ASQ36" s="23"/>
      <c r="ASR36" s="23"/>
      <c r="ASS36" s="48"/>
      <c r="AST36" s="48"/>
      <c r="ASU36" s="48"/>
      <c r="ASV36" s="48"/>
      <c r="ASW36" s="49"/>
      <c r="ASX36" s="49"/>
      <c r="ASY36" s="49"/>
      <c r="ASZ36" s="49"/>
      <c r="ATA36" s="24"/>
      <c r="ATB36" s="24"/>
      <c r="ATC36" s="23"/>
      <c r="ATD36" s="23"/>
      <c r="ATE36" s="48"/>
      <c r="ATF36" s="48"/>
      <c r="ATG36" s="48"/>
      <c r="ATH36" s="48"/>
      <c r="ATI36" s="49"/>
      <c r="ATJ36" s="49"/>
      <c r="ATK36" s="49"/>
      <c r="ATL36" s="49"/>
      <c r="ATM36" s="24"/>
      <c r="ATN36" s="24"/>
      <c r="ATO36" s="23"/>
      <c r="ATP36" s="23"/>
      <c r="ATQ36" s="48"/>
      <c r="ATR36" s="48"/>
      <c r="ATS36" s="48"/>
      <c r="ATT36" s="48"/>
      <c r="ATU36" s="49"/>
      <c r="ATV36" s="49"/>
      <c r="ATW36" s="49"/>
      <c r="ATX36" s="49"/>
      <c r="ATY36" s="24"/>
      <c r="ATZ36" s="24"/>
      <c r="AUA36" s="23"/>
      <c r="AUB36" s="23"/>
      <c r="AUC36" s="48"/>
      <c r="AUD36" s="48"/>
      <c r="AUE36" s="48"/>
      <c r="AUF36" s="48"/>
      <c r="AUG36" s="49"/>
      <c r="AUH36" s="49"/>
      <c r="AUI36" s="49"/>
      <c r="AUJ36" s="49"/>
      <c r="AUK36" s="24"/>
      <c r="AUL36" s="24"/>
      <c r="AUM36" s="23"/>
      <c r="AUN36" s="23"/>
      <c r="AUO36" s="48"/>
      <c r="AUP36" s="48"/>
      <c r="AUQ36" s="48"/>
      <c r="AUR36" s="48"/>
      <c r="AUS36" s="49"/>
      <c r="AUT36" s="49"/>
      <c r="AUU36" s="49"/>
      <c r="AUV36" s="49"/>
      <c r="AUW36" s="24"/>
      <c r="AUX36" s="24"/>
      <c r="AUY36" s="23"/>
      <c r="AUZ36" s="23"/>
      <c r="AVA36" s="48"/>
      <c r="AVB36" s="48"/>
      <c r="AVC36" s="48"/>
      <c r="AVD36" s="48"/>
      <c r="AVE36" s="49"/>
      <c r="AVF36" s="49"/>
      <c r="AVG36" s="49"/>
      <c r="AVH36" s="49"/>
      <c r="AVI36" s="24"/>
      <c r="AVJ36" s="24"/>
      <c r="AVK36" s="23"/>
      <c r="AVL36" s="23"/>
      <c r="AVM36" s="48"/>
      <c r="AVN36" s="48"/>
      <c r="AVO36" s="48"/>
      <c r="AVP36" s="48"/>
      <c r="AVQ36" s="49"/>
      <c r="AVR36" s="49"/>
      <c r="AVS36" s="49"/>
      <c r="AVT36" s="49"/>
      <c r="AVU36" s="24"/>
      <c r="AVV36" s="24"/>
      <c r="AVW36" s="23"/>
      <c r="AVX36" s="23"/>
      <c r="AVY36" s="48"/>
      <c r="AVZ36" s="48"/>
      <c r="AWA36" s="48"/>
      <c r="AWB36" s="48"/>
      <c r="AWC36" s="49"/>
      <c r="AWD36" s="49"/>
      <c r="AWE36" s="49"/>
      <c r="AWF36" s="49"/>
      <c r="AWG36" s="24"/>
      <c r="AWH36" s="24"/>
      <c r="AWI36" s="23"/>
      <c r="AWJ36" s="23"/>
      <c r="AWK36" s="48"/>
      <c r="AWL36" s="48"/>
      <c r="AWM36" s="48"/>
      <c r="AWN36" s="48"/>
      <c r="AWO36" s="49"/>
      <c r="AWP36" s="49"/>
      <c r="AWQ36" s="49"/>
      <c r="AWR36" s="49"/>
      <c r="AWS36" s="24"/>
      <c r="AWT36" s="24"/>
      <c r="AWU36" s="23"/>
      <c r="AWV36" s="23"/>
      <c r="AWW36" s="48"/>
      <c r="AWX36" s="48"/>
      <c r="AWY36" s="48"/>
      <c r="AWZ36" s="48"/>
      <c r="AXA36" s="49"/>
      <c r="AXB36" s="49"/>
      <c r="AXC36" s="49"/>
      <c r="AXD36" s="49"/>
      <c r="AXE36" s="24"/>
      <c r="AXF36" s="24"/>
      <c r="AXG36" s="23"/>
      <c r="AXH36" s="23"/>
      <c r="AXI36" s="48"/>
      <c r="AXJ36" s="48"/>
      <c r="AXK36" s="48"/>
      <c r="AXL36" s="48"/>
      <c r="AXM36" s="49"/>
      <c r="AXN36" s="49"/>
      <c r="AXO36" s="49"/>
      <c r="AXP36" s="49"/>
      <c r="AXQ36" s="24"/>
      <c r="AXR36" s="24"/>
      <c r="AXS36" s="23"/>
      <c r="AXT36" s="23"/>
      <c r="AXU36" s="48"/>
      <c r="AXV36" s="48"/>
      <c r="AXW36" s="48"/>
      <c r="AXX36" s="48"/>
      <c r="AXY36" s="49"/>
      <c r="AXZ36" s="49"/>
      <c r="AYA36" s="49"/>
      <c r="AYB36" s="49"/>
      <c r="AYC36" s="24"/>
      <c r="AYD36" s="24"/>
      <c r="AYE36" s="23"/>
      <c r="AYF36" s="23"/>
      <c r="AYG36" s="48"/>
      <c r="AYH36" s="48"/>
      <c r="AYI36" s="48"/>
      <c r="AYJ36" s="48"/>
      <c r="AYK36" s="49"/>
      <c r="AYL36" s="49"/>
      <c r="AYM36" s="49"/>
      <c r="AYN36" s="49"/>
      <c r="AYO36" s="24"/>
      <c r="AYP36" s="24"/>
      <c r="AYQ36" s="23"/>
      <c r="AYR36" s="23"/>
      <c r="AYS36" s="48"/>
      <c r="AYT36" s="48"/>
      <c r="AYU36" s="48"/>
      <c r="AYV36" s="48"/>
      <c r="AYW36" s="49"/>
      <c r="AYX36" s="49"/>
      <c r="AYY36" s="49"/>
      <c r="AYZ36" s="49"/>
      <c r="AZA36" s="24"/>
      <c r="AZB36" s="24"/>
      <c r="AZC36" s="23"/>
      <c r="AZD36" s="23"/>
      <c r="AZE36" s="48"/>
      <c r="AZF36" s="48"/>
      <c r="AZG36" s="48"/>
      <c r="AZH36" s="48"/>
      <c r="AZI36" s="49"/>
      <c r="AZJ36" s="49"/>
      <c r="AZK36" s="49"/>
      <c r="AZL36" s="49"/>
      <c r="AZM36" s="24"/>
      <c r="AZN36" s="24"/>
      <c r="AZO36" s="23"/>
      <c r="AZP36" s="23"/>
      <c r="AZQ36" s="48"/>
      <c r="AZR36" s="48"/>
      <c r="AZS36" s="48"/>
      <c r="AZT36" s="48"/>
      <c r="AZU36" s="49"/>
      <c r="AZV36" s="49"/>
      <c r="AZW36" s="49"/>
      <c r="AZX36" s="49"/>
      <c r="AZY36" s="24"/>
      <c r="AZZ36" s="24"/>
      <c r="BAA36" s="23"/>
      <c r="BAB36" s="23"/>
      <c r="BAC36" s="48"/>
      <c r="BAD36" s="48"/>
      <c r="BAE36" s="48"/>
      <c r="BAF36" s="48"/>
      <c r="BAG36" s="49"/>
      <c r="BAH36" s="49"/>
      <c r="BAI36" s="49"/>
      <c r="BAJ36" s="49"/>
      <c r="BAK36" s="24"/>
      <c r="BAL36" s="24"/>
      <c r="BAM36" s="23"/>
      <c r="BAN36" s="23"/>
      <c r="BAO36" s="48"/>
      <c r="BAP36" s="48"/>
      <c r="BAQ36" s="48"/>
      <c r="BAR36" s="48"/>
      <c r="BAS36" s="49"/>
      <c r="BAT36" s="49"/>
      <c r="BAU36" s="49"/>
      <c r="BAV36" s="49"/>
      <c r="BAW36" s="24"/>
      <c r="BAX36" s="24"/>
      <c r="BAY36" s="23"/>
      <c r="BAZ36" s="23"/>
      <c r="BBA36" s="48"/>
      <c r="BBB36" s="48"/>
      <c r="BBC36" s="48"/>
      <c r="BBD36" s="48"/>
      <c r="BBE36" s="49"/>
      <c r="BBF36" s="49"/>
      <c r="BBG36" s="49"/>
      <c r="BBH36" s="49"/>
      <c r="BBI36" s="24"/>
      <c r="BBJ36" s="24"/>
      <c r="BBK36" s="23"/>
      <c r="BBL36" s="23"/>
      <c r="BBM36" s="48"/>
      <c r="BBN36" s="48"/>
      <c r="BBO36" s="48"/>
      <c r="BBP36" s="48"/>
      <c r="BBQ36" s="49"/>
      <c r="BBR36" s="49"/>
      <c r="BBS36" s="49"/>
      <c r="BBT36" s="49"/>
      <c r="BBU36" s="24"/>
      <c r="BBV36" s="24"/>
      <c r="BBW36" s="23"/>
      <c r="BBX36" s="23"/>
      <c r="BBY36" s="48"/>
      <c r="BBZ36" s="48"/>
      <c r="BCA36" s="48"/>
      <c r="BCB36" s="48"/>
      <c r="BCC36" s="49"/>
      <c r="BCD36" s="49"/>
      <c r="BCE36" s="49"/>
      <c r="BCF36" s="49"/>
      <c r="BCG36" s="24"/>
      <c r="BCH36" s="24"/>
      <c r="BCI36" s="23"/>
      <c r="BCJ36" s="23"/>
      <c r="BCK36" s="48"/>
      <c r="BCL36" s="48"/>
      <c r="BCM36" s="48"/>
      <c r="BCN36" s="48"/>
      <c r="BCO36" s="49"/>
      <c r="BCP36" s="49"/>
      <c r="BCQ36" s="49"/>
      <c r="BCR36" s="49"/>
      <c r="BCS36" s="24"/>
      <c r="BCT36" s="24"/>
      <c r="BCU36" s="23"/>
      <c r="BCV36" s="23"/>
      <c r="BCW36" s="48"/>
      <c r="BCX36" s="48"/>
      <c r="BCY36" s="48"/>
      <c r="BCZ36" s="48"/>
      <c r="BDA36" s="49"/>
      <c r="BDB36" s="49"/>
      <c r="BDC36" s="49"/>
      <c r="BDD36" s="49"/>
      <c r="BDE36" s="24"/>
      <c r="BDF36" s="24"/>
      <c r="BDG36" s="23"/>
      <c r="BDH36" s="23"/>
      <c r="BDI36" s="48"/>
      <c r="BDJ36" s="48"/>
      <c r="BDK36" s="48"/>
      <c r="BDL36" s="48"/>
      <c r="BDM36" s="49"/>
      <c r="BDN36" s="49"/>
      <c r="BDO36" s="49"/>
      <c r="BDP36" s="49"/>
      <c r="BDQ36" s="24"/>
      <c r="BDR36" s="24"/>
      <c r="BDS36" s="23"/>
      <c r="BDT36" s="23"/>
      <c r="BDU36" s="48"/>
      <c r="BDV36" s="48"/>
      <c r="BDW36" s="48"/>
      <c r="BDX36" s="48"/>
      <c r="BDY36" s="49"/>
      <c r="BDZ36" s="49"/>
      <c r="BEA36" s="49"/>
      <c r="BEB36" s="49"/>
      <c r="BEC36" s="24"/>
      <c r="BED36" s="24"/>
      <c r="BEE36" s="23"/>
      <c r="BEF36" s="23"/>
      <c r="BEG36" s="48"/>
      <c r="BEH36" s="48"/>
      <c r="BEI36" s="48"/>
      <c r="BEJ36" s="48"/>
      <c r="BEK36" s="49"/>
      <c r="BEL36" s="49"/>
      <c r="BEM36" s="49"/>
      <c r="BEN36" s="49"/>
      <c r="BEO36" s="24"/>
      <c r="BEP36" s="24"/>
      <c r="BEQ36" s="23"/>
      <c r="BER36" s="23"/>
      <c r="BES36" s="48"/>
      <c r="BET36" s="48"/>
      <c r="BEU36" s="48"/>
      <c r="BEV36" s="48"/>
      <c r="BEW36" s="49"/>
      <c r="BEX36" s="49"/>
      <c r="BEY36" s="49"/>
      <c r="BEZ36" s="49"/>
      <c r="BFA36" s="24"/>
      <c r="BFB36" s="24"/>
      <c r="BFC36" s="23"/>
      <c r="BFD36" s="23"/>
      <c r="BFE36" s="48"/>
      <c r="BFF36" s="48"/>
      <c r="BFG36" s="48"/>
      <c r="BFH36" s="48"/>
      <c r="BFI36" s="49"/>
      <c r="BFJ36" s="49"/>
      <c r="BFK36" s="49"/>
      <c r="BFL36" s="49"/>
      <c r="BFM36" s="24"/>
      <c r="BFN36" s="24"/>
      <c r="BFO36" s="23"/>
      <c r="BFP36" s="23"/>
      <c r="BFQ36" s="48"/>
      <c r="BFR36" s="48"/>
      <c r="BFS36" s="48"/>
      <c r="BFT36" s="48"/>
      <c r="BFU36" s="49"/>
      <c r="BFV36" s="49"/>
      <c r="BFW36" s="49"/>
      <c r="BFX36" s="49"/>
      <c r="BFY36" s="24"/>
      <c r="BFZ36" s="24"/>
      <c r="BGA36" s="23"/>
      <c r="BGB36" s="23"/>
      <c r="BGC36" s="48"/>
      <c r="BGD36" s="48"/>
      <c r="BGE36" s="48"/>
      <c r="BGF36" s="48"/>
      <c r="BGG36" s="49"/>
      <c r="BGH36" s="49"/>
      <c r="BGI36" s="49"/>
      <c r="BGJ36" s="49"/>
      <c r="BGK36" s="24"/>
      <c r="BGL36" s="24"/>
      <c r="BGM36" s="23"/>
      <c r="BGN36" s="23"/>
      <c r="BGO36" s="48"/>
      <c r="BGP36" s="48"/>
      <c r="BGQ36" s="48"/>
      <c r="BGR36" s="48"/>
      <c r="BGS36" s="49"/>
      <c r="BGT36" s="49"/>
      <c r="BGU36" s="49"/>
      <c r="BGV36" s="49"/>
      <c r="BGW36" s="24"/>
      <c r="BGX36" s="24"/>
      <c r="BGY36" s="23"/>
      <c r="BGZ36" s="23"/>
      <c r="BHA36" s="48"/>
      <c r="BHB36" s="48"/>
      <c r="BHC36" s="48"/>
      <c r="BHD36" s="48"/>
      <c r="BHE36" s="49"/>
      <c r="BHF36" s="49"/>
      <c r="BHG36" s="49"/>
      <c r="BHH36" s="49"/>
      <c r="BHI36" s="24"/>
      <c r="BHJ36" s="24"/>
      <c r="BHK36" s="23"/>
      <c r="BHL36" s="23"/>
      <c r="BHM36" s="48"/>
      <c r="BHN36" s="48"/>
      <c r="BHO36" s="48"/>
      <c r="BHP36" s="48"/>
      <c r="BHQ36" s="49"/>
      <c r="BHR36" s="49"/>
      <c r="BHS36" s="49"/>
      <c r="BHT36" s="49"/>
      <c r="BHU36" s="24"/>
      <c r="BHV36" s="24"/>
      <c r="BHW36" s="23"/>
      <c r="BHX36" s="23"/>
      <c r="BHY36" s="48"/>
      <c r="BHZ36" s="48"/>
      <c r="BIA36" s="48"/>
      <c r="BIB36" s="48"/>
      <c r="BIC36" s="49"/>
      <c r="BID36" s="49"/>
      <c r="BIE36" s="49"/>
      <c r="BIF36" s="49"/>
      <c r="BIG36" s="24"/>
      <c r="BIH36" s="24"/>
      <c r="BII36" s="23"/>
      <c r="BIJ36" s="23"/>
      <c r="BIK36" s="48"/>
      <c r="BIL36" s="48"/>
      <c r="BIM36" s="48"/>
      <c r="BIN36" s="48"/>
      <c r="BIO36" s="49"/>
      <c r="BIP36" s="49"/>
      <c r="BIQ36" s="49"/>
      <c r="BIR36" s="49"/>
      <c r="BIS36" s="24"/>
      <c r="BIT36" s="24"/>
      <c r="BIU36" s="23"/>
      <c r="BIV36" s="23"/>
      <c r="BIW36" s="48"/>
      <c r="BIX36" s="48"/>
      <c r="BIY36" s="48"/>
      <c r="BIZ36" s="48"/>
      <c r="BJA36" s="49"/>
      <c r="BJB36" s="49"/>
      <c r="BJC36" s="49"/>
      <c r="BJD36" s="49"/>
      <c r="BJE36" s="24"/>
      <c r="BJF36" s="24"/>
      <c r="BJG36" s="23"/>
      <c r="BJH36" s="23"/>
      <c r="BJI36" s="48"/>
      <c r="BJJ36" s="48"/>
      <c r="BJK36" s="48"/>
      <c r="BJL36" s="48"/>
      <c r="BJM36" s="49"/>
      <c r="BJN36" s="49"/>
      <c r="BJO36" s="49"/>
      <c r="BJP36" s="49"/>
      <c r="BJQ36" s="24"/>
      <c r="BJR36" s="24"/>
      <c r="BJS36" s="23"/>
      <c r="BJT36" s="23"/>
      <c r="BJU36" s="48"/>
      <c r="BJV36" s="48"/>
      <c r="BJW36" s="48"/>
      <c r="BJX36" s="48"/>
      <c r="BJY36" s="49"/>
      <c r="BJZ36" s="49"/>
      <c r="BKA36" s="49"/>
      <c r="BKB36" s="49"/>
      <c r="BKC36" s="24"/>
      <c r="BKD36" s="24"/>
      <c r="BKE36" s="23"/>
      <c r="BKF36" s="23"/>
      <c r="BKG36" s="48"/>
      <c r="BKH36" s="48"/>
      <c r="BKI36" s="48"/>
      <c r="BKJ36" s="48"/>
      <c r="BKK36" s="49"/>
      <c r="BKL36" s="49"/>
      <c r="BKM36" s="49"/>
      <c r="BKN36" s="49"/>
      <c r="BKO36" s="24"/>
      <c r="BKP36" s="24"/>
      <c r="BKQ36" s="23"/>
      <c r="BKR36" s="23"/>
      <c r="BKS36" s="48"/>
      <c r="BKT36" s="48"/>
      <c r="BKU36" s="48"/>
      <c r="BKV36" s="48"/>
      <c r="BKW36" s="49"/>
      <c r="BKX36" s="49"/>
      <c r="BKY36" s="49"/>
      <c r="BKZ36" s="49"/>
      <c r="BLA36" s="24"/>
      <c r="BLB36" s="24"/>
      <c r="BLC36" s="23"/>
      <c r="BLD36" s="23"/>
      <c r="BLE36" s="48"/>
      <c r="BLF36" s="48"/>
      <c r="BLG36" s="48"/>
      <c r="BLH36" s="48"/>
      <c r="BLI36" s="49"/>
      <c r="BLJ36" s="49"/>
      <c r="BLK36" s="49"/>
      <c r="BLL36" s="49"/>
      <c r="BLM36" s="24"/>
      <c r="BLN36" s="24"/>
      <c r="BLO36" s="23"/>
      <c r="BLP36" s="23"/>
      <c r="BLQ36" s="48"/>
      <c r="BLR36" s="48"/>
      <c r="BLS36" s="48"/>
      <c r="BLT36" s="48"/>
      <c r="BLU36" s="49"/>
      <c r="BLV36" s="49"/>
      <c r="BLW36" s="49"/>
      <c r="BLX36" s="49"/>
      <c r="BLY36" s="24"/>
      <c r="BLZ36" s="24"/>
      <c r="BMA36" s="23"/>
      <c r="BMB36" s="23"/>
      <c r="BMC36" s="48"/>
      <c r="BMD36" s="48"/>
      <c r="BME36" s="48"/>
      <c r="BMF36" s="48"/>
      <c r="BMG36" s="49"/>
      <c r="BMH36" s="49"/>
      <c r="BMI36" s="49"/>
      <c r="BMJ36" s="49"/>
      <c r="BMK36" s="24"/>
      <c r="BML36" s="24"/>
      <c r="BMM36" s="23"/>
      <c r="BMN36" s="23"/>
      <c r="BMO36" s="48"/>
      <c r="BMP36" s="48"/>
      <c r="BMQ36" s="48"/>
      <c r="BMR36" s="48"/>
      <c r="BMS36" s="49"/>
      <c r="BMT36" s="49"/>
      <c r="BMU36" s="49"/>
      <c r="BMV36" s="49"/>
      <c r="BMW36" s="24"/>
      <c r="BMX36" s="24"/>
      <c r="BMY36" s="23"/>
      <c r="BMZ36" s="23"/>
      <c r="BNA36" s="48"/>
      <c r="BNB36" s="48"/>
      <c r="BNC36" s="48"/>
      <c r="BND36" s="48"/>
      <c r="BNE36" s="49"/>
      <c r="BNF36" s="49"/>
      <c r="BNG36" s="49"/>
      <c r="BNH36" s="49"/>
      <c r="BNI36" s="24"/>
      <c r="BNJ36" s="24"/>
      <c r="BNK36" s="23"/>
      <c r="BNL36" s="23"/>
      <c r="BNM36" s="48"/>
      <c r="BNN36" s="48"/>
      <c r="BNO36" s="48"/>
      <c r="BNP36" s="48"/>
      <c r="BNQ36" s="49"/>
      <c r="BNR36" s="49"/>
      <c r="BNS36" s="49"/>
      <c r="BNT36" s="49"/>
      <c r="BNU36" s="24"/>
      <c r="BNV36" s="24"/>
      <c r="BNW36" s="23"/>
      <c r="BNX36" s="23"/>
      <c r="BNY36" s="48"/>
      <c r="BNZ36" s="48"/>
      <c r="BOA36" s="48"/>
      <c r="BOB36" s="48"/>
      <c r="BOC36" s="49"/>
      <c r="BOD36" s="49"/>
      <c r="BOE36" s="49"/>
      <c r="BOF36" s="49"/>
      <c r="BOG36" s="24"/>
      <c r="BOH36" s="24"/>
      <c r="BOI36" s="23"/>
      <c r="BOJ36" s="23"/>
      <c r="BOK36" s="48"/>
      <c r="BOL36" s="48"/>
      <c r="BOM36" s="48"/>
      <c r="BON36" s="48"/>
      <c r="BOO36" s="49"/>
      <c r="BOP36" s="49"/>
      <c r="BOQ36" s="49"/>
      <c r="BOR36" s="49"/>
      <c r="BOS36" s="24"/>
      <c r="BOT36" s="24"/>
      <c r="BOU36" s="23"/>
      <c r="BOV36" s="23"/>
      <c r="BOW36" s="48"/>
      <c r="BOX36" s="48"/>
      <c r="BOY36" s="48"/>
      <c r="BOZ36" s="48"/>
      <c r="BPA36" s="49"/>
      <c r="BPB36" s="49"/>
      <c r="BPC36" s="49"/>
      <c r="BPD36" s="49"/>
      <c r="BPE36" s="24"/>
      <c r="BPF36" s="24"/>
      <c r="BPG36" s="23"/>
      <c r="BPH36" s="23"/>
      <c r="BPI36" s="48"/>
      <c r="BPJ36" s="48"/>
      <c r="BPK36" s="48"/>
      <c r="BPL36" s="48"/>
      <c r="BPM36" s="49"/>
      <c r="BPN36" s="49"/>
      <c r="BPO36" s="49"/>
      <c r="BPP36" s="49"/>
      <c r="BPQ36" s="24"/>
      <c r="BPR36" s="24"/>
      <c r="BPS36" s="23"/>
      <c r="BPT36" s="23"/>
      <c r="BPU36" s="48"/>
      <c r="BPV36" s="48"/>
      <c r="BPW36" s="48"/>
      <c r="BPX36" s="48"/>
      <c r="BPY36" s="49"/>
      <c r="BPZ36" s="49"/>
      <c r="BQA36" s="49"/>
      <c r="BQB36" s="49"/>
      <c r="BQC36" s="24"/>
      <c r="BQD36" s="24"/>
      <c r="BQE36" s="23"/>
      <c r="BQF36" s="23"/>
      <c r="BQG36" s="48"/>
      <c r="BQH36" s="48"/>
      <c r="BQI36" s="48"/>
      <c r="BQJ36" s="48"/>
      <c r="BQK36" s="49"/>
      <c r="BQL36" s="49"/>
      <c r="BQM36" s="49"/>
      <c r="BQN36" s="49"/>
      <c r="BQO36" s="24"/>
      <c r="BQP36" s="24"/>
      <c r="BQQ36" s="23"/>
      <c r="BQR36" s="23"/>
      <c r="BQS36" s="48"/>
      <c r="BQT36" s="48"/>
      <c r="BQU36" s="48"/>
      <c r="BQV36" s="48"/>
      <c r="BQW36" s="49"/>
      <c r="BQX36" s="49"/>
      <c r="BQY36" s="49"/>
      <c r="BQZ36" s="49"/>
      <c r="BRA36" s="24"/>
      <c r="BRB36" s="24"/>
      <c r="BRC36" s="23"/>
      <c r="BRD36" s="23"/>
      <c r="BRE36" s="48"/>
      <c r="BRF36" s="48"/>
      <c r="BRG36" s="48"/>
      <c r="BRH36" s="48"/>
      <c r="BRI36" s="49"/>
      <c r="BRJ36" s="49"/>
      <c r="BRK36" s="49"/>
      <c r="BRL36" s="49"/>
      <c r="BRM36" s="24"/>
      <c r="BRN36" s="24"/>
      <c r="BRO36" s="23"/>
      <c r="BRP36" s="23"/>
      <c r="BRQ36" s="48"/>
      <c r="BRR36" s="48"/>
      <c r="BRS36" s="48"/>
      <c r="BRT36" s="48"/>
      <c r="BRU36" s="49"/>
      <c r="BRV36" s="49"/>
      <c r="BRW36" s="49"/>
      <c r="BRX36" s="49"/>
      <c r="BRY36" s="24"/>
      <c r="BRZ36" s="24"/>
      <c r="BSA36" s="23"/>
      <c r="BSB36" s="23"/>
      <c r="BSC36" s="48"/>
      <c r="BSD36" s="48"/>
      <c r="BSE36" s="48"/>
      <c r="BSF36" s="48"/>
      <c r="BSG36" s="49"/>
      <c r="BSH36" s="49"/>
      <c r="BSI36" s="49"/>
      <c r="BSJ36" s="49"/>
      <c r="BSK36" s="24"/>
      <c r="BSL36" s="24"/>
      <c r="BSM36" s="23"/>
      <c r="BSN36" s="23"/>
      <c r="BSO36" s="48"/>
      <c r="BSP36" s="48"/>
      <c r="BSQ36" s="48"/>
      <c r="BSR36" s="48"/>
      <c r="BSS36" s="49"/>
      <c r="BST36" s="49"/>
      <c r="BSU36" s="49"/>
      <c r="BSV36" s="49"/>
      <c r="BSW36" s="24"/>
      <c r="BSX36" s="24"/>
      <c r="BSY36" s="23"/>
      <c r="BSZ36" s="23"/>
      <c r="BTA36" s="48"/>
      <c r="BTB36" s="48"/>
      <c r="BTC36" s="48"/>
      <c r="BTD36" s="48"/>
      <c r="BTE36" s="49"/>
      <c r="BTF36" s="49"/>
      <c r="BTG36" s="49"/>
      <c r="BTH36" s="49"/>
      <c r="BTI36" s="24"/>
      <c r="BTJ36" s="24"/>
      <c r="BTK36" s="23"/>
      <c r="BTL36" s="23"/>
      <c r="BTM36" s="48"/>
      <c r="BTN36" s="48"/>
      <c r="BTO36" s="48"/>
      <c r="BTP36" s="48"/>
      <c r="BTQ36" s="49"/>
      <c r="BTR36" s="49"/>
      <c r="BTS36" s="49"/>
      <c r="BTT36" s="49"/>
      <c r="BTU36" s="24"/>
      <c r="BTV36" s="24"/>
      <c r="BTW36" s="23"/>
      <c r="BTX36" s="23"/>
      <c r="BTY36" s="48"/>
      <c r="BTZ36" s="48"/>
      <c r="BUA36" s="48"/>
      <c r="BUB36" s="48"/>
      <c r="BUC36" s="49"/>
      <c r="BUD36" s="49"/>
      <c r="BUE36" s="49"/>
      <c r="BUF36" s="49"/>
      <c r="BUG36" s="24"/>
      <c r="BUH36" s="24"/>
      <c r="BUI36" s="23"/>
      <c r="BUJ36" s="23"/>
      <c r="BUK36" s="48"/>
      <c r="BUL36" s="48"/>
      <c r="BUM36" s="48"/>
      <c r="BUN36" s="48"/>
      <c r="BUO36" s="49"/>
      <c r="BUP36" s="49"/>
      <c r="BUQ36" s="49"/>
      <c r="BUR36" s="49"/>
      <c r="BUS36" s="24"/>
      <c r="BUT36" s="24"/>
      <c r="BUU36" s="23"/>
      <c r="BUV36" s="23"/>
      <c r="BUW36" s="48"/>
      <c r="BUX36" s="48"/>
      <c r="BUY36" s="48"/>
      <c r="BUZ36" s="48"/>
      <c r="BVA36" s="49"/>
      <c r="BVB36" s="49"/>
      <c r="BVC36" s="49"/>
      <c r="BVD36" s="49"/>
      <c r="BVE36" s="24"/>
      <c r="BVF36" s="24"/>
      <c r="BVG36" s="23"/>
      <c r="BVH36" s="23"/>
      <c r="BVI36" s="48"/>
      <c r="BVJ36" s="48"/>
      <c r="BVK36" s="48"/>
      <c r="BVL36" s="48"/>
      <c r="BVM36" s="49"/>
      <c r="BVN36" s="49"/>
      <c r="BVO36" s="49"/>
      <c r="BVP36" s="49"/>
      <c r="BVQ36" s="24"/>
      <c r="BVR36" s="24"/>
      <c r="BVS36" s="23"/>
      <c r="BVT36" s="23"/>
      <c r="BVU36" s="48"/>
      <c r="BVV36" s="48"/>
      <c r="BVW36" s="48"/>
      <c r="BVX36" s="48"/>
      <c r="BVY36" s="49"/>
      <c r="BVZ36" s="49"/>
      <c r="BWA36" s="49"/>
      <c r="BWB36" s="49"/>
      <c r="BWC36" s="24"/>
      <c r="BWD36" s="24"/>
      <c r="BWE36" s="23"/>
      <c r="BWF36" s="23"/>
      <c r="BWG36" s="48"/>
      <c r="BWH36" s="48"/>
      <c r="BWI36" s="48"/>
      <c r="BWJ36" s="48"/>
      <c r="BWK36" s="49"/>
      <c r="BWL36" s="49"/>
      <c r="BWM36" s="49"/>
      <c r="BWN36" s="49"/>
      <c r="BWO36" s="24"/>
      <c r="BWP36" s="24"/>
      <c r="BWQ36" s="23"/>
      <c r="BWR36" s="23"/>
      <c r="BWS36" s="48"/>
      <c r="BWT36" s="48"/>
      <c r="BWU36" s="48"/>
      <c r="BWV36" s="48"/>
      <c r="BWW36" s="49"/>
      <c r="BWX36" s="49"/>
      <c r="BWY36" s="49"/>
      <c r="BWZ36" s="49"/>
      <c r="BXA36" s="24"/>
      <c r="BXB36" s="24"/>
      <c r="BXC36" s="23"/>
      <c r="BXD36" s="23"/>
      <c r="BXE36" s="48"/>
      <c r="BXF36" s="48"/>
      <c r="BXG36" s="48"/>
      <c r="BXH36" s="48"/>
      <c r="BXI36" s="49"/>
      <c r="BXJ36" s="49"/>
      <c r="BXK36" s="49"/>
      <c r="BXL36" s="49"/>
      <c r="BXM36" s="24"/>
      <c r="BXN36" s="24"/>
      <c r="BXO36" s="23"/>
      <c r="BXP36" s="23"/>
      <c r="BXQ36" s="48"/>
      <c r="BXR36" s="48"/>
      <c r="BXS36" s="48"/>
      <c r="BXT36" s="48"/>
      <c r="BXU36" s="49"/>
      <c r="BXV36" s="49"/>
      <c r="BXW36" s="49"/>
      <c r="BXX36" s="49"/>
      <c r="BXY36" s="24"/>
      <c r="BXZ36" s="24"/>
      <c r="BYA36" s="23"/>
      <c r="BYB36" s="23"/>
      <c r="BYC36" s="48"/>
      <c r="BYD36" s="48"/>
      <c r="BYE36" s="48"/>
      <c r="BYF36" s="48"/>
      <c r="BYG36" s="49"/>
      <c r="BYH36" s="49"/>
      <c r="BYI36" s="49"/>
      <c r="BYJ36" s="49"/>
      <c r="BYK36" s="24"/>
      <c r="BYL36" s="24"/>
      <c r="BYM36" s="23"/>
      <c r="BYN36" s="23"/>
      <c r="BYO36" s="48"/>
      <c r="BYP36" s="48"/>
      <c r="BYQ36" s="48"/>
      <c r="BYR36" s="48"/>
      <c r="BYS36" s="49"/>
      <c r="BYT36" s="49"/>
      <c r="BYU36" s="49"/>
      <c r="BYV36" s="49"/>
      <c r="BYW36" s="24"/>
      <c r="BYX36" s="24"/>
      <c r="BYY36" s="23"/>
      <c r="BYZ36" s="23"/>
      <c r="BZA36" s="48"/>
      <c r="BZB36" s="48"/>
      <c r="BZC36" s="48"/>
      <c r="BZD36" s="48"/>
      <c r="BZE36" s="49"/>
      <c r="BZF36" s="49"/>
      <c r="BZG36" s="49"/>
      <c r="BZH36" s="49"/>
      <c r="BZI36" s="24"/>
      <c r="BZJ36" s="24"/>
      <c r="BZK36" s="23"/>
      <c r="BZL36" s="23"/>
      <c r="BZM36" s="48"/>
      <c r="BZN36" s="48"/>
      <c r="BZO36" s="48"/>
      <c r="BZP36" s="48"/>
      <c r="BZQ36" s="49"/>
      <c r="BZR36" s="49"/>
      <c r="BZS36" s="49"/>
      <c r="BZT36" s="49"/>
      <c r="BZU36" s="24"/>
      <c r="BZV36" s="24"/>
      <c r="BZW36" s="23"/>
      <c r="BZX36" s="23"/>
      <c r="BZY36" s="48"/>
      <c r="BZZ36" s="48"/>
      <c r="CAA36" s="48"/>
      <c r="CAB36" s="48"/>
      <c r="CAC36" s="49"/>
      <c r="CAD36" s="49"/>
      <c r="CAE36" s="49"/>
      <c r="CAF36" s="49"/>
      <c r="CAG36" s="24"/>
      <c r="CAH36" s="24"/>
      <c r="CAI36" s="23"/>
      <c r="CAJ36" s="23"/>
      <c r="CAK36" s="48"/>
      <c r="CAL36" s="48"/>
      <c r="CAM36" s="48"/>
      <c r="CAN36" s="48"/>
      <c r="CAO36" s="49"/>
      <c r="CAP36" s="49"/>
      <c r="CAQ36" s="49"/>
      <c r="CAR36" s="49"/>
      <c r="CAS36" s="24"/>
      <c r="CAT36" s="24"/>
      <c r="CAU36" s="23"/>
      <c r="CAV36" s="23"/>
      <c r="CAW36" s="48"/>
      <c r="CAX36" s="48"/>
      <c r="CAY36" s="48"/>
      <c r="CAZ36" s="48"/>
      <c r="CBA36" s="49"/>
      <c r="CBB36" s="49"/>
      <c r="CBC36" s="49"/>
      <c r="CBD36" s="49"/>
      <c r="CBE36" s="24"/>
      <c r="CBF36" s="24"/>
      <c r="CBG36" s="23"/>
      <c r="CBH36" s="23"/>
      <c r="CBI36" s="48"/>
      <c r="CBJ36" s="48"/>
      <c r="CBK36" s="48"/>
      <c r="CBL36" s="48"/>
      <c r="CBM36" s="49"/>
      <c r="CBN36" s="49"/>
      <c r="CBO36" s="49"/>
      <c r="CBP36" s="49"/>
      <c r="CBQ36" s="24"/>
      <c r="CBR36" s="24"/>
      <c r="CBS36" s="23"/>
      <c r="CBT36" s="23"/>
      <c r="CBU36" s="48"/>
      <c r="CBV36" s="48"/>
      <c r="CBW36" s="48"/>
      <c r="CBX36" s="48"/>
      <c r="CBY36" s="49"/>
      <c r="CBZ36" s="49"/>
      <c r="CCA36" s="49"/>
      <c r="CCB36" s="49"/>
      <c r="CCC36" s="24"/>
      <c r="CCD36" s="24"/>
      <c r="CCE36" s="23"/>
      <c r="CCF36" s="23"/>
      <c r="CCG36" s="48"/>
      <c r="CCH36" s="48"/>
      <c r="CCI36" s="48"/>
      <c r="CCJ36" s="48"/>
      <c r="CCK36" s="49"/>
      <c r="CCL36" s="49"/>
      <c r="CCM36" s="49"/>
      <c r="CCN36" s="49"/>
      <c r="CCO36" s="24"/>
      <c r="CCP36" s="24"/>
      <c r="CCQ36" s="23"/>
      <c r="CCR36" s="23"/>
      <c r="CCS36" s="48"/>
      <c r="CCT36" s="48"/>
      <c r="CCU36" s="48"/>
      <c r="CCV36" s="48"/>
      <c r="CCW36" s="49"/>
      <c r="CCX36" s="49"/>
      <c r="CCY36" s="49"/>
      <c r="CCZ36" s="49"/>
      <c r="CDA36" s="24"/>
      <c r="CDB36" s="24"/>
      <c r="CDC36" s="23"/>
      <c r="CDD36" s="23"/>
      <c r="CDE36" s="48"/>
      <c r="CDF36" s="48"/>
      <c r="CDG36" s="48"/>
      <c r="CDH36" s="48"/>
      <c r="CDI36" s="49"/>
      <c r="CDJ36" s="49"/>
      <c r="CDK36" s="49"/>
      <c r="CDL36" s="49"/>
      <c r="CDM36" s="24"/>
      <c r="CDN36" s="24"/>
      <c r="CDO36" s="23"/>
      <c r="CDP36" s="23"/>
      <c r="CDQ36" s="48"/>
      <c r="CDR36" s="48"/>
      <c r="CDS36" s="48"/>
      <c r="CDT36" s="48"/>
      <c r="CDU36" s="49"/>
      <c r="CDV36" s="49"/>
      <c r="CDW36" s="49"/>
      <c r="CDX36" s="49"/>
      <c r="CDY36" s="24"/>
      <c r="CDZ36" s="24"/>
      <c r="CEA36" s="23"/>
      <c r="CEB36" s="23"/>
      <c r="CEC36" s="48"/>
      <c r="CED36" s="48"/>
      <c r="CEE36" s="48"/>
      <c r="CEF36" s="48"/>
      <c r="CEG36" s="49"/>
      <c r="CEH36" s="49"/>
      <c r="CEI36" s="49"/>
      <c r="CEJ36" s="49"/>
      <c r="CEK36" s="24"/>
      <c r="CEL36" s="24"/>
      <c r="CEM36" s="23"/>
      <c r="CEN36" s="23"/>
      <c r="CEO36" s="48"/>
      <c r="CEP36" s="48"/>
      <c r="CEQ36" s="48"/>
      <c r="CER36" s="48"/>
      <c r="CES36" s="49"/>
      <c r="CET36" s="49"/>
      <c r="CEU36" s="49"/>
      <c r="CEV36" s="49"/>
      <c r="CEW36" s="24"/>
      <c r="CEX36" s="24"/>
      <c r="CEY36" s="23"/>
      <c r="CEZ36" s="23"/>
      <c r="CFA36" s="48"/>
      <c r="CFB36" s="48"/>
      <c r="CFC36" s="48"/>
      <c r="CFD36" s="48"/>
      <c r="CFE36" s="49"/>
      <c r="CFF36" s="49"/>
      <c r="CFG36" s="49"/>
      <c r="CFH36" s="49"/>
      <c r="CFI36" s="24"/>
      <c r="CFJ36" s="24"/>
      <c r="CFK36" s="23"/>
      <c r="CFL36" s="23"/>
      <c r="CFM36" s="48"/>
      <c r="CFN36" s="48"/>
      <c r="CFO36" s="48"/>
      <c r="CFP36" s="48"/>
      <c r="CFQ36" s="49"/>
      <c r="CFR36" s="49"/>
      <c r="CFS36" s="49"/>
      <c r="CFT36" s="49"/>
      <c r="CFU36" s="24"/>
      <c r="CFV36" s="24"/>
      <c r="CFW36" s="23"/>
      <c r="CFX36" s="23"/>
      <c r="CFY36" s="48"/>
      <c r="CFZ36" s="48"/>
      <c r="CGA36" s="48"/>
      <c r="CGB36" s="48"/>
      <c r="CGC36" s="49"/>
      <c r="CGD36" s="49"/>
      <c r="CGE36" s="49"/>
      <c r="CGF36" s="49"/>
      <c r="CGG36" s="24"/>
      <c r="CGH36" s="24"/>
      <c r="CGI36" s="23"/>
      <c r="CGJ36" s="23"/>
      <c r="CGK36" s="48"/>
      <c r="CGL36" s="48"/>
      <c r="CGM36" s="48"/>
      <c r="CGN36" s="48"/>
      <c r="CGO36" s="49"/>
      <c r="CGP36" s="49"/>
      <c r="CGQ36" s="49"/>
      <c r="CGR36" s="49"/>
      <c r="CGS36" s="24"/>
      <c r="CGT36" s="24"/>
      <c r="CGU36" s="23"/>
      <c r="CGV36" s="23"/>
      <c r="CGW36" s="48"/>
      <c r="CGX36" s="48"/>
      <c r="CGY36" s="48"/>
      <c r="CGZ36" s="48"/>
      <c r="CHA36" s="49"/>
      <c r="CHB36" s="49"/>
      <c r="CHC36" s="49"/>
      <c r="CHD36" s="49"/>
      <c r="CHE36" s="24"/>
      <c r="CHF36" s="24"/>
      <c r="CHG36" s="23"/>
      <c r="CHH36" s="23"/>
      <c r="CHI36" s="48"/>
      <c r="CHJ36" s="48"/>
      <c r="CHK36" s="48"/>
      <c r="CHL36" s="48"/>
      <c r="CHM36" s="49"/>
      <c r="CHN36" s="49"/>
      <c r="CHO36" s="49"/>
      <c r="CHP36" s="49"/>
      <c r="CHQ36" s="24"/>
      <c r="CHR36" s="24"/>
      <c r="CHS36" s="23"/>
      <c r="CHT36" s="23"/>
      <c r="CHU36" s="48"/>
      <c r="CHV36" s="48"/>
      <c r="CHW36" s="48"/>
      <c r="CHX36" s="48"/>
      <c r="CHY36" s="49"/>
      <c r="CHZ36" s="49"/>
      <c r="CIA36" s="49"/>
      <c r="CIB36" s="49"/>
      <c r="CIC36" s="24"/>
      <c r="CID36" s="24"/>
      <c r="CIE36" s="23"/>
      <c r="CIF36" s="23"/>
      <c r="CIG36" s="48"/>
      <c r="CIH36" s="48"/>
      <c r="CII36" s="48"/>
      <c r="CIJ36" s="48"/>
      <c r="CIK36" s="49"/>
      <c r="CIL36" s="49"/>
      <c r="CIM36" s="49"/>
      <c r="CIN36" s="49"/>
      <c r="CIO36" s="24"/>
      <c r="CIP36" s="24"/>
      <c r="CIQ36" s="23"/>
      <c r="CIR36" s="23"/>
      <c r="CIS36" s="48"/>
      <c r="CIT36" s="48"/>
      <c r="CIU36" s="48"/>
      <c r="CIV36" s="48"/>
      <c r="CIW36" s="49"/>
      <c r="CIX36" s="49"/>
      <c r="CIY36" s="49"/>
      <c r="CIZ36" s="49"/>
      <c r="CJA36" s="24"/>
      <c r="CJB36" s="24"/>
      <c r="CJC36" s="23"/>
      <c r="CJD36" s="23"/>
      <c r="CJE36" s="48"/>
      <c r="CJF36" s="48"/>
      <c r="CJG36" s="48"/>
      <c r="CJH36" s="48"/>
      <c r="CJI36" s="49"/>
      <c r="CJJ36" s="49"/>
      <c r="CJK36" s="49"/>
      <c r="CJL36" s="49"/>
      <c r="CJM36" s="24"/>
      <c r="CJN36" s="24"/>
      <c r="CJO36" s="23"/>
      <c r="CJP36" s="23"/>
      <c r="CJQ36" s="48"/>
      <c r="CJR36" s="48"/>
      <c r="CJS36" s="48"/>
      <c r="CJT36" s="48"/>
      <c r="CJU36" s="49"/>
      <c r="CJV36" s="49"/>
      <c r="CJW36" s="49"/>
      <c r="CJX36" s="49"/>
      <c r="CJY36" s="24"/>
      <c r="CJZ36" s="24"/>
      <c r="CKA36" s="23"/>
      <c r="CKB36" s="23"/>
      <c r="CKC36" s="48"/>
      <c r="CKD36" s="48"/>
      <c r="CKE36" s="48"/>
      <c r="CKF36" s="48"/>
      <c r="CKG36" s="49"/>
      <c r="CKH36" s="49"/>
      <c r="CKI36" s="49"/>
      <c r="CKJ36" s="49"/>
      <c r="CKK36" s="24"/>
      <c r="CKL36" s="24"/>
      <c r="CKM36" s="23"/>
      <c r="CKN36" s="23"/>
      <c r="CKO36" s="48"/>
      <c r="CKP36" s="48"/>
      <c r="CKQ36" s="48"/>
      <c r="CKR36" s="48"/>
      <c r="CKS36" s="49"/>
      <c r="CKT36" s="49"/>
      <c r="CKU36" s="49"/>
      <c r="CKV36" s="49"/>
      <c r="CKW36" s="24"/>
      <c r="CKX36" s="24"/>
      <c r="CKY36" s="23"/>
      <c r="CKZ36" s="23"/>
      <c r="CLA36" s="48"/>
      <c r="CLB36" s="48"/>
      <c r="CLC36" s="48"/>
      <c r="CLD36" s="48"/>
      <c r="CLE36" s="49"/>
      <c r="CLF36" s="49"/>
      <c r="CLG36" s="49"/>
      <c r="CLH36" s="49"/>
      <c r="CLI36" s="24"/>
      <c r="CLJ36" s="24"/>
      <c r="CLK36" s="23"/>
      <c r="CLL36" s="23"/>
      <c r="CLM36" s="48"/>
      <c r="CLN36" s="48"/>
      <c r="CLO36" s="48"/>
      <c r="CLP36" s="48"/>
      <c r="CLQ36" s="49"/>
      <c r="CLR36" s="49"/>
      <c r="CLS36" s="49"/>
      <c r="CLT36" s="49"/>
      <c r="CLU36" s="24"/>
      <c r="CLV36" s="24"/>
      <c r="CLW36" s="23"/>
      <c r="CLX36" s="23"/>
      <c r="CLY36" s="48"/>
      <c r="CLZ36" s="48"/>
      <c r="CMA36" s="48"/>
      <c r="CMB36" s="48"/>
      <c r="CMC36" s="49"/>
      <c r="CMD36" s="49"/>
      <c r="CME36" s="49"/>
      <c r="CMF36" s="49"/>
      <c r="CMG36" s="24"/>
      <c r="CMH36" s="24"/>
      <c r="CMI36" s="23"/>
      <c r="CMJ36" s="23"/>
      <c r="CMK36" s="48"/>
      <c r="CML36" s="48"/>
      <c r="CMM36" s="48"/>
      <c r="CMN36" s="48"/>
      <c r="CMO36" s="49"/>
      <c r="CMP36" s="49"/>
      <c r="CMQ36" s="49"/>
      <c r="CMR36" s="49"/>
      <c r="CMS36" s="24"/>
      <c r="CMT36" s="24"/>
      <c r="CMU36" s="23"/>
      <c r="CMV36" s="23"/>
      <c r="CMW36" s="48"/>
      <c r="CMX36" s="48"/>
      <c r="CMY36" s="48"/>
      <c r="CMZ36" s="48"/>
      <c r="CNA36" s="49"/>
      <c r="CNB36" s="49"/>
      <c r="CNC36" s="49"/>
      <c r="CND36" s="49"/>
      <c r="CNE36" s="24"/>
      <c r="CNF36" s="24"/>
      <c r="CNG36" s="23"/>
      <c r="CNH36" s="23"/>
      <c r="CNI36" s="48"/>
      <c r="CNJ36" s="48"/>
      <c r="CNK36" s="48"/>
      <c r="CNL36" s="48"/>
      <c r="CNM36" s="49"/>
      <c r="CNN36" s="49"/>
      <c r="CNO36" s="49"/>
      <c r="CNP36" s="49"/>
      <c r="CNQ36" s="24"/>
      <c r="CNR36" s="24"/>
      <c r="CNS36" s="23"/>
      <c r="CNT36" s="23"/>
      <c r="CNU36" s="48"/>
      <c r="CNV36" s="48"/>
      <c r="CNW36" s="48"/>
      <c r="CNX36" s="48"/>
      <c r="CNY36" s="49"/>
      <c r="CNZ36" s="49"/>
      <c r="COA36" s="49"/>
      <c r="COB36" s="49"/>
      <c r="COC36" s="24"/>
      <c r="COD36" s="24"/>
      <c r="COE36" s="23"/>
      <c r="COF36" s="23"/>
      <c r="COG36" s="48"/>
      <c r="COH36" s="48"/>
      <c r="COI36" s="48"/>
      <c r="COJ36" s="48"/>
      <c r="COK36" s="49"/>
      <c r="COL36" s="49"/>
      <c r="COM36" s="49"/>
      <c r="CON36" s="49"/>
      <c r="COO36" s="24"/>
      <c r="COP36" s="24"/>
      <c r="COQ36" s="23"/>
      <c r="COR36" s="23"/>
      <c r="COS36" s="48"/>
      <c r="COT36" s="48"/>
      <c r="COU36" s="48"/>
      <c r="COV36" s="48"/>
      <c r="COW36" s="49"/>
      <c r="COX36" s="49"/>
      <c r="COY36" s="49"/>
      <c r="COZ36" s="49"/>
      <c r="CPA36" s="24"/>
      <c r="CPB36" s="24"/>
      <c r="CPC36" s="23"/>
      <c r="CPD36" s="23"/>
      <c r="CPE36" s="48"/>
      <c r="CPF36" s="48"/>
      <c r="CPG36" s="48"/>
      <c r="CPH36" s="48"/>
      <c r="CPI36" s="49"/>
      <c r="CPJ36" s="49"/>
      <c r="CPK36" s="49"/>
      <c r="CPL36" s="49"/>
      <c r="CPM36" s="24"/>
      <c r="CPN36" s="24"/>
      <c r="CPO36" s="23"/>
      <c r="CPP36" s="23"/>
      <c r="CPQ36" s="48"/>
      <c r="CPR36" s="48"/>
      <c r="CPS36" s="48"/>
      <c r="CPT36" s="48"/>
      <c r="CPU36" s="49"/>
      <c r="CPV36" s="49"/>
      <c r="CPW36" s="49"/>
      <c r="CPX36" s="49"/>
      <c r="CPY36" s="24"/>
      <c r="CPZ36" s="24"/>
      <c r="CQA36" s="23"/>
      <c r="CQB36" s="23"/>
      <c r="CQC36" s="48"/>
      <c r="CQD36" s="48"/>
      <c r="CQE36" s="48"/>
      <c r="CQF36" s="48"/>
      <c r="CQG36" s="49"/>
      <c r="CQH36" s="49"/>
      <c r="CQI36" s="49"/>
      <c r="CQJ36" s="49"/>
      <c r="CQK36" s="24"/>
      <c r="CQL36" s="24"/>
      <c r="CQM36" s="23"/>
      <c r="CQN36" s="23"/>
      <c r="CQO36" s="48"/>
      <c r="CQP36" s="48"/>
      <c r="CQQ36" s="48"/>
      <c r="CQR36" s="48"/>
      <c r="CQS36" s="49"/>
      <c r="CQT36" s="49"/>
      <c r="CQU36" s="49"/>
      <c r="CQV36" s="49"/>
      <c r="CQW36" s="24"/>
      <c r="CQX36" s="24"/>
      <c r="CQY36" s="23"/>
      <c r="CQZ36" s="23"/>
      <c r="CRA36" s="48"/>
      <c r="CRB36" s="48"/>
      <c r="CRC36" s="48"/>
      <c r="CRD36" s="48"/>
      <c r="CRE36" s="49"/>
      <c r="CRF36" s="49"/>
      <c r="CRG36" s="49"/>
      <c r="CRH36" s="49"/>
      <c r="CRI36" s="24"/>
      <c r="CRJ36" s="24"/>
      <c r="CRK36" s="23"/>
      <c r="CRL36" s="23"/>
      <c r="CRM36" s="48"/>
      <c r="CRN36" s="48"/>
      <c r="CRO36" s="48"/>
      <c r="CRP36" s="48"/>
      <c r="CRQ36" s="49"/>
      <c r="CRR36" s="49"/>
      <c r="CRS36" s="49"/>
      <c r="CRT36" s="49"/>
      <c r="CRU36" s="24"/>
      <c r="CRV36" s="24"/>
      <c r="CRW36" s="23"/>
      <c r="CRX36" s="23"/>
      <c r="CRY36" s="48"/>
      <c r="CRZ36" s="48"/>
      <c r="CSA36" s="48"/>
      <c r="CSB36" s="48"/>
      <c r="CSC36" s="49"/>
      <c r="CSD36" s="49"/>
      <c r="CSE36" s="49"/>
      <c r="CSF36" s="49"/>
      <c r="CSG36" s="24"/>
      <c r="CSH36" s="24"/>
      <c r="CSI36" s="23"/>
      <c r="CSJ36" s="23"/>
      <c r="CSK36" s="48"/>
      <c r="CSL36" s="48"/>
      <c r="CSM36" s="48"/>
      <c r="CSN36" s="48"/>
      <c r="CSO36" s="49"/>
      <c r="CSP36" s="49"/>
      <c r="CSQ36" s="49"/>
      <c r="CSR36" s="49"/>
      <c r="CSS36" s="24"/>
      <c r="CST36" s="24"/>
      <c r="CSU36" s="23"/>
      <c r="CSV36" s="23"/>
      <c r="CSW36" s="48"/>
      <c r="CSX36" s="48"/>
      <c r="CSY36" s="48"/>
      <c r="CSZ36" s="48"/>
      <c r="CTA36" s="49"/>
      <c r="CTB36" s="49"/>
      <c r="CTC36" s="49"/>
      <c r="CTD36" s="49"/>
      <c r="CTE36" s="24"/>
      <c r="CTF36" s="24"/>
      <c r="CTG36" s="23"/>
      <c r="CTH36" s="23"/>
      <c r="CTI36" s="48"/>
      <c r="CTJ36" s="48"/>
      <c r="CTK36" s="48"/>
      <c r="CTL36" s="48"/>
      <c r="CTM36" s="49"/>
      <c r="CTN36" s="49"/>
      <c r="CTO36" s="49"/>
      <c r="CTP36" s="49"/>
      <c r="CTQ36" s="24"/>
      <c r="CTR36" s="24"/>
      <c r="CTS36" s="23"/>
      <c r="CTT36" s="23"/>
      <c r="CTU36" s="48"/>
      <c r="CTV36" s="48"/>
      <c r="CTW36" s="48"/>
      <c r="CTX36" s="48"/>
      <c r="CTY36" s="49"/>
      <c r="CTZ36" s="49"/>
      <c r="CUA36" s="49"/>
      <c r="CUB36" s="49"/>
      <c r="CUC36" s="24"/>
      <c r="CUD36" s="24"/>
      <c r="CUE36" s="23"/>
      <c r="CUF36" s="23"/>
      <c r="CUG36" s="48"/>
      <c r="CUH36" s="48"/>
      <c r="CUI36" s="48"/>
      <c r="CUJ36" s="48"/>
      <c r="CUK36" s="49"/>
      <c r="CUL36" s="49"/>
      <c r="CUM36" s="49"/>
      <c r="CUN36" s="49"/>
      <c r="CUO36" s="24"/>
      <c r="CUP36" s="24"/>
      <c r="CUQ36" s="23"/>
      <c r="CUR36" s="23"/>
      <c r="CUS36" s="48"/>
      <c r="CUT36" s="48"/>
      <c r="CUU36" s="48"/>
      <c r="CUV36" s="48"/>
      <c r="CUW36" s="49"/>
      <c r="CUX36" s="49"/>
      <c r="CUY36" s="49"/>
      <c r="CUZ36" s="49"/>
      <c r="CVA36" s="24"/>
      <c r="CVB36" s="24"/>
      <c r="CVC36" s="23"/>
      <c r="CVD36" s="23"/>
      <c r="CVE36" s="48"/>
      <c r="CVF36" s="48"/>
      <c r="CVG36" s="48"/>
      <c r="CVH36" s="48"/>
      <c r="CVI36" s="49"/>
      <c r="CVJ36" s="49"/>
      <c r="CVK36" s="49"/>
      <c r="CVL36" s="49"/>
      <c r="CVM36" s="24"/>
      <c r="CVN36" s="24"/>
      <c r="CVO36" s="23"/>
      <c r="CVP36" s="23"/>
      <c r="CVQ36" s="48"/>
      <c r="CVR36" s="48"/>
      <c r="CVS36" s="48"/>
      <c r="CVT36" s="48"/>
      <c r="CVU36" s="49"/>
      <c r="CVV36" s="49"/>
      <c r="CVW36" s="49"/>
      <c r="CVX36" s="49"/>
      <c r="CVY36" s="24"/>
      <c r="CVZ36" s="24"/>
      <c r="CWA36" s="23"/>
      <c r="CWB36" s="23"/>
      <c r="CWC36" s="48"/>
      <c r="CWD36" s="48"/>
      <c r="CWE36" s="48"/>
      <c r="CWF36" s="48"/>
      <c r="CWG36" s="49"/>
      <c r="CWH36" s="49"/>
      <c r="CWI36" s="49"/>
      <c r="CWJ36" s="49"/>
      <c r="CWK36" s="24"/>
      <c r="CWL36" s="24"/>
      <c r="CWM36" s="23"/>
      <c r="CWN36" s="23"/>
      <c r="CWO36" s="48"/>
      <c r="CWP36" s="48"/>
      <c r="CWQ36" s="48"/>
      <c r="CWR36" s="48"/>
      <c r="CWS36" s="49"/>
      <c r="CWT36" s="49"/>
      <c r="CWU36" s="49"/>
      <c r="CWV36" s="49"/>
      <c r="CWW36" s="24"/>
      <c r="CWX36" s="24"/>
      <c r="CWY36" s="23"/>
      <c r="CWZ36" s="23"/>
      <c r="CXA36" s="48"/>
      <c r="CXB36" s="48"/>
      <c r="CXC36" s="48"/>
      <c r="CXD36" s="48"/>
      <c r="CXE36" s="49"/>
      <c r="CXF36" s="49"/>
      <c r="CXG36" s="49"/>
      <c r="CXH36" s="49"/>
      <c r="CXI36" s="24"/>
      <c r="CXJ36" s="24"/>
      <c r="CXK36" s="23"/>
      <c r="CXL36" s="23"/>
      <c r="CXM36" s="48"/>
      <c r="CXN36" s="48"/>
      <c r="CXO36" s="48"/>
      <c r="CXP36" s="48"/>
      <c r="CXQ36" s="49"/>
      <c r="CXR36" s="49"/>
      <c r="CXS36" s="49"/>
      <c r="CXT36" s="49"/>
      <c r="CXU36" s="24"/>
      <c r="CXV36" s="24"/>
      <c r="CXW36" s="23"/>
      <c r="CXX36" s="23"/>
      <c r="CXY36" s="48"/>
      <c r="CXZ36" s="48"/>
      <c r="CYA36" s="48"/>
      <c r="CYB36" s="48"/>
      <c r="CYC36" s="49"/>
      <c r="CYD36" s="49"/>
      <c r="CYE36" s="49"/>
      <c r="CYF36" s="49"/>
      <c r="CYG36" s="24"/>
      <c r="CYH36" s="24"/>
      <c r="CYI36" s="23"/>
      <c r="CYJ36" s="23"/>
      <c r="CYK36" s="48"/>
      <c r="CYL36" s="48"/>
      <c r="CYM36" s="48"/>
      <c r="CYN36" s="48"/>
      <c r="CYO36" s="49"/>
      <c r="CYP36" s="49"/>
      <c r="CYQ36" s="49"/>
      <c r="CYR36" s="49"/>
      <c r="CYS36" s="24"/>
      <c r="CYT36" s="24"/>
      <c r="CYU36" s="23"/>
      <c r="CYV36" s="23"/>
      <c r="CYW36" s="48"/>
      <c r="CYX36" s="48"/>
      <c r="CYY36" s="48"/>
      <c r="CYZ36" s="48"/>
      <c r="CZA36" s="49"/>
      <c r="CZB36" s="49"/>
      <c r="CZC36" s="49"/>
      <c r="CZD36" s="49"/>
      <c r="CZE36" s="24"/>
      <c r="CZF36" s="24"/>
      <c r="CZG36" s="23"/>
      <c r="CZH36" s="23"/>
      <c r="CZI36" s="48"/>
      <c r="CZJ36" s="48"/>
      <c r="CZK36" s="48"/>
      <c r="CZL36" s="48"/>
      <c r="CZM36" s="49"/>
      <c r="CZN36" s="49"/>
      <c r="CZO36" s="49"/>
      <c r="CZP36" s="49"/>
      <c r="CZQ36" s="24"/>
      <c r="CZR36" s="24"/>
      <c r="CZS36" s="23"/>
      <c r="CZT36" s="23"/>
      <c r="CZU36" s="48"/>
      <c r="CZV36" s="48"/>
      <c r="CZW36" s="48"/>
      <c r="CZX36" s="48"/>
      <c r="CZY36" s="49"/>
      <c r="CZZ36" s="49"/>
      <c r="DAA36" s="49"/>
      <c r="DAB36" s="49"/>
      <c r="DAC36" s="24"/>
      <c r="DAD36" s="24"/>
      <c r="DAE36" s="23"/>
      <c r="DAF36" s="23"/>
      <c r="DAG36" s="48"/>
      <c r="DAH36" s="48"/>
      <c r="DAI36" s="48"/>
      <c r="DAJ36" s="48"/>
      <c r="DAK36" s="49"/>
      <c r="DAL36" s="49"/>
      <c r="DAM36" s="49"/>
      <c r="DAN36" s="49"/>
      <c r="DAO36" s="24"/>
      <c r="DAP36" s="24"/>
      <c r="DAQ36" s="23"/>
      <c r="DAR36" s="23"/>
      <c r="DAS36" s="48"/>
      <c r="DAT36" s="48"/>
      <c r="DAU36" s="48"/>
      <c r="DAV36" s="48"/>
      <c r="DAW36" s="49"/>
      <c r="DAX36" s="49"/>
      <c r="DAY36" s="49"/>
      <c r="DAZ36" s="49"/>
      <c r="DBA36" s="24"/>
      <c r="DBB36" s="24"/>
      <c r="DBC36" s="23"/>
      <c r="DBD36" s="23"/>
      <c r="DBE36" s="48"/>
      <c r="DBF36" s="48"/>
      <c r="DBG36" s="48"/>
      <c r="DBH36" s="48"/>
      <c r="DBI36" s="49"/>
      <c r="DBJ36" s="49"/>
      <c r="DBK36" s="49"/>
      <c r="DBL36" s="49"/>
      <c r="DBM36" s="24"/>
      <c r="DBN36" s="24"/>
      <c r="DBO36" s="23"/>
      <c r="DBP36" s="23"/>
      <c r="DBQ36" s="48"/>
      <c r="DBR36" s="48"/>
      <c r="DBS36" s="48"/>
      <c r="DBT36" s="48"/>
      <c r="DBU36" s="49"/>
      <c r="DBV36" s="49"/>
      <c r="DBW36" s="49"/>
      <c r="DBX36" s="49"/>
      <c r="DBY36" s="24"/>
      <c r="DBZ36" s="24"/>
      <c r="DCA36" s="23"/>
      <c r="DCB36" s="23"/>
      <c r="DCC36" s="48"/>
      <c r="DCD36" s="48"/>
      <c r="DCE36" s="48"/>
      <c r="DCF36" s="48"/>
      <c r="DCG36" s="49"/>
      <c r="DCH36" s="49"/>
      <c r="DCI36" s="49"/>
      <c r="DCJ36" s="49"/>
      <c r="DCK36" s="24"/>
      <c r="DCL36" s="24"/>
      <c r="DCM36" s="23"/>
      <c r="DCN36" s="23"/>
      <c r="DCO36" s="48"/>
      <c r="DCP36" s="48"/>
      <c r="DCQ36" s="48"/>
      <c r="DCR36" s="48"/>
      <c r="DCS36" s="49"/>
      <c r="DCT36" s="49"/>
      <c r="DCU36" s="49"/>
      <c r="DCV36" s="49"/>
      <c r="DCW36" s="24"/>
      <c r="DCX36" s="24"/>
      <c r="DCY36" s="23"/>
      <c r="DCZ36" s="23"/>
      <c r="DDA36" s="48"/>
      <c r="DDB36" s="48"/>
      <c r="DDC36" s="48"/>
      <c r="DDD36" s="48"/>
      <c r="DDE36" s="49"/>
      <c r="DDF36" s="49"/>
      <c r="DDG36" s="49"/>
      <c r="DDH36" s="49"/>
      <c r="DDI36" s="24"/>
      <c r="DDJ36" s="24"/>
      <c r="DDK36" s="23"/>
      <c r="DDL36" s="23"/>
      <c r="DDM36" s="48"/>
      <c r="DDN36" s="48"/>
      <c r="DDO36" s="48"/>
      <c r="DDP36" s="48"/>
      <c r="DDQ36" s="49"/>
      <c r="DDR36" s="49"/>
      <c r="DDS36" s="49"/>
      <c r="DDT36" s="49"/>
      <c r="DDU36" s="24"/>
      <c r="DDV36" s="24"/>
      <c r="DDW36" s="23"/>
      <c r="DDX36" s="23"/>
      <c r="DDY36" s="48"/>
      <c r="DDZ36" s="48"/>
      <c r="DEA36" s="48"/>
      <c r="DEB36" s="48"/>
      <c r="DEC36" s="49"/>
      <c r="DED36" s="49"/>
      <c r="DEE36" s="49"/>
      <c r="DEF36" s="49"/>
      <c r="DEG36" s="24"/>
      <c r="DEH36" s="24"/>
      <c r="DEI36" s="23"/>
      <c r="DEJ36" s="23"/>
      <c r="DEK36" s="48"/>
      <c r="DEL36" s="48"/>
      <c r="DEM36" s="48"/>
      <c r="DEN36" s="48"/>
      <c r="DEO36" s="49"/>
      <c r="DEP36" s="49"/>
      <c r="DEQ36" s="49"/>
      <c r="DER36" s="49"/>
      <c r="DES36" s="24"/>
      <c r="DET36" s="24"/>
      <c r="DEU36" s="23"/>
      <c r="DEV36" s="23"/>
      <c r="DEW36" s="48"/>
      <c r="DEX36" s="48"/>
      <c r="DEY36" s="48"/>
      <c r="DEZ36" s="48"/>
      <c r="DFA36" s="49"/>
      <c r="DFB36" s="49"/>
      <c r="DFC36" s="49"/>
      <c r="DFD36" s="49"/>
      <c r="DFE36" s="24"/>
      <c r="DFF36" s="24"/>
      <c r="DFG36" s="23"/>
      <c r="DFH36" s="23"/>
      <c r="DFI36" s="48"/>
      <c r="DFJ36" s="48"/>
      <c r="DFK36" s="48"/>
      <c r="DFL36" s="48"/>
      <c r="DFM36" s="49"/>
      <c r="DFN36" s="49"/>
      <c r="DFO36" s="49"/>
      <c r="DFP36" s="49"/>
      <c r="DFQ36" s="24"/>
      <c r="DFR36" s="24"/>
      <c r="DFS36" s="23"/>
      <c r="DFT36" s="23"/>
      <c r="DFU36" s="48"/>
      <c r="DFV36" s="48"/>
      <c r="DFW36" s="48"/>
      <c r="DFX36" s="48"/>
      <c r="DFY36" s="49"/>
      <c r="DFZ36" s="49"/>
      <c r="DGA36" s="49"/>
      <c r="DGB36" s="49"/>
      <c r="DGC36" s="24"/>
      <c r="DGD36" s="24"/>
      <c r="DGE36" s="23"/>
      <c r="DGF36" s="23"/>
      <c r="DGG36" s="48"/>
      <c r="DGH36" s="48"/>
      <c r="DGI36" s="48"/>
      <c r="DGJ36" s="48"/>
      <c r="DGK36" s="49"/>
      <c r="DGL36" s="49"/>
      <c r="DGM36" s="49"/>
      <c r="DGN36" s="49"/>
      <c r="DGO36" s="24"/>
      <c r="DGP36" s="24"/>
      <c r="DGQ36" s="23"/>
      <c r="DGR36" s="23"/>
      <c r="DGS36" s="48"/>
      <c r="DGT36" s="48"/>
      <c r="DGU36" s="48"/>
      <c r="DGV36" s="48"/>
      <c r="DGW36" s="49"/>
      <c r="DGX36" s="49"/>
      <c r="DGY36" s="49"/>
      <c r="DGZ36" s="49"/>
      <c r="DHA36" s="24"/>
      <c r="DHB36" s="24"/>
      <c r="DHC36" s="23"/>
      <c r="DHD36" s="23"/>
      <c r="DHE36" s="48"/>
      <c r="DHF36" s="48"/>
      <c r="DHG36" s="48"/>
      <c r="DHH36" s="48"/>
      <c r="DHI36" s="49"/>
      <c r="DHJ36" s="49"/>
      <c r="DHK36" s="49"/>
      <c r="DHL36" s="49"/>
      <c r="DHM36" s="24"/>
      <c r="DHN36" s="24"/>
      <c r="DHO36" s="23"/>
      <c r="DHP36" s="23"/>
      <c r="DHQ36" s="48"/>
      <c r="DHR36" s="48"/>
      <c r="DHS36" s="48"/>
      <c r="DHT36" s="48"/>
      <c r="DHU36" s="49"/>
      <c r="DHV36" s="49"/>
      <c r="DHW36" s="49"/>
      <c r="DHX36" s="49"/>
      <c r="DHY36" s="24"/>
      <c r="DHZ36" s="24"/>
      <c r="DIA36" s="23"/>
      <c r="DIB36" s="23"/>
      <c r="DIC36" s="48"/>
      <c r="DID36" s="48"/>
      <c r="DIE36" s="48"/>
      <c r="DIF36" s="48"/>
      <c r="DIG36" s="49"/>
      <c r="DIH36" s="49"/>
      <c r="DII36" s="49"/>
      <c r="DIJ36" s="49"/>
      <c r="DIK36" s="24"/>
      <c r="DIL36" s="24"/>
      <c r="DIM36" s="23"/>
      <c r="DIN36" s="23"/>
      <c r="DIO36" s="48"/>
      <c r="DIP36" s="48"/>
      <c r="DIQ36" s="48"/>
      <c r="DIR36" s="48"/>
      <c r="DIS36" s="49"/>
      <c r="DIT36" s="49"/>
      <c r="DIU36" s="49"/>
      <c r="DIV36" s="49"/>
      <c r="DIW36" s="24"/>
      <c r="DIX36" s="24"/>
      <c r="DIY36" s="23"/>
      <c r="DIZ36" s="23"/>
      <c r="DJA36" s="48"/>
      <c r="DJB36" s="48"/>
      <c r="DJC36" s="48"/>
      <c r="DJD36" s="48"/>
      <c r="DJE36" s="49"/>
      <c r="DJF36" s="49"/>
      <c r="DJG36" s="49"/>
      <c r="DJH36" s="49"/>
      <c r="DJI36" s="24"/>
      <c r="DJJ36" s="24"/>
      <c r="DJK36" s="23"/>
      <c r="DJL36" s="23"/>
      <c r="DJM36" s="48"/>
      <c r="DJN36" s="48"/>
      <c r="DJO36" s="48"/>
      <c r="DJP36" s="48"/>
      <c r="DJQ36" s="49"/>
      <c r="DJR36" s="49"/>
      <c r="DJS36" s="49"/>
      <c r="DJT36" s="49"/>
      <c r="DJU36" s="24"/>
      <c r="DJV36" s="24"/>
      <c r="DJW36" s="23"/>
      <c r="DJX36" s="23"/>
      <c r="DJY36" s="48"/>
      <c r="DJZ36" s="48"/>
      <c r="DKA36" s="48"/>
      <c r="DKB36" s="48"/>
      <c r="DKC36" s="49"/>
      <c r="DKD36" s="49"/>
      <c r="DKE36" s="49"/>
      <c r="DKF36" s="49"/>
      <c r="DKG36" s="24"/>
      <c r="DKH36" s="24"/>
      <c r="DKI36" s="23"/>
      <c r="DKJ36" s="23"/>
      <c r="DKK36" s="48"/>
      <c r="DKL36" s="48"/>
      <c r="DKM36" s="48"/>
      <c r="DKN36" s="48"/>
      <c r="DKO36" s="49"/>
      <c r="DKP36" s="49"/>
      <c r="DKQ36" s="49"/>
      <c r="DKR36" s="49"/>
      <c r="DKS36" s="24"/>
      <c r="DKT36" s="24"/>
      <c r="DKU36" s="23"/>
      <c r="DKV36" s="23"/>
      <c r="DKW36" s="48"/>
      <c r="DKX36" s="48"/>
      <c r="DKY36" s="48"/>
      <c r="DKZ36" s="48"/>
      <c r="DLA36" s="49"/>
      <c r="DLB36" s="49"/>
      <c r="DLC36" s="49"/>
      <c r="DLD36" s="49"/>
      <c r="DLE36" s="24"/>
      <c r="DLF36" s="24"/>
      <c r="DLG36" s="23"/>
      <c r="DLH36" s="23"/>
      <c r="DLI36" s="48"/>
      <c r="DLJ36" s="48"/>
      <c r="DLK36" s="48"/>
      <c r="DLL36" s="48"/>
      <c r="DLM36" s="49"/>
      <c r="DLN36" s="49"/>
      <c r="DLO36" s="49"/>
      <c r="DLP36" s="49"/>
      <c r="DLQ36" s="24"/>
      <c r="DLR36" s="24"/>
      <c r="DLS36" s="23"/>
      <c r="DLT36" s="23"/>
      <c r="DLU36" s="48"/>
      <c r="DLV36" s="48"/>
      <c r="DLW36" s="48"/>
      <c r="DLX36" s="48"/>
      <c r="DLY36" s="49"/>
      <c r="DLZ36" s="49"/>
      <c r="DMA36" s="49"/>
      <c r="DMB36" s="49"/>
      <c r="DMC36" s="24"/>
      <c r="DMD36" s="24"/>
      <c r="DME36" s="23"/>
      <c r="DMF36" s="23"/>
      <c r="DMG36" s="48"/>
      <c r="DMH36" s="48"/>
      <c r="DMI36" s="48"/>
      <c r="DMJ36" s="48"/>
      <c r="DMK36" s="49"/>
      <c r="DML36" s="49"/>
      <c r="DMM36" s="49"/>
      <c r="DMN36" s="49"/>
      <c r="DMO36" s="24"/>
      <c r="DMP36" s="24"/>
      <c r="DMQ36" s="23"/>
      <c r="DMR36" s="23"/>
      <c r="DMS36" s="48"/>
      <c r="DMT36" s="48"/>
      <c r="DMU36" s="48"/>
      <c r="DMV36" s="48"/>
      <c r="DMW36" s="49"/>
      <c r="DMX36" s="49"/>
      <c r="DMY36" s="49"/>
      <c r="DMZ36" s="49"/>
      <c r="DNA36" s="24"/>
      <c r="DNB36" s="24"/>
      <c r="DNC36" s="23"/>
      <c r="DND36" s="23"/>
      <c r="DNE36" s="48"/>
      <c r="DNF36" s="48"/>
      <c r="DNG36" s="48"/>
      <c r="DNH36" s="48"/>
      <c r="DNI36" s="49"/>
      <c r="DNJ36" s="49"/>
      <c r="DNK36" s="49"/>
      <c r="DNL36" s="49"/>
      <c r="DNM36" s="24"/>
      <c r="DNN36" s="24"/>
      <c r="DNO36" s="23"/>
      <c r="DNP36" s="23"/>
      <c r="DNQ36" s="48"/>
      <c r="DNR36" s="48"/>
      <c r="DNS36" s="48"/>
      <c r="DNT36" s="48"/>
      <c r="DNU36" s="49"/>
      <c r="DNV36" s="49"/>
      <c r="DNW36" s="49"/>
      <c r="DNX36" s="49"/>
      <c r="DNY36" s="24"/>
      <c r="DNZ36" s="24"/>
      <c r="DOA36" s="23"/>
      <c r="DOB36" s="23"/>
      <c r="DOC36" s="48"/>
      <c r="DOD36" s="48"/>
      <c r="DOE36" s="48"/>
      <c r="DOF36" s="48"/>
      <c r="DOG36" s="49"/>
      <c r="DOH36" s="49"/>
      <c r="DOI36" s="49"/>
      <c r="DOJ36" s="49"/>
      <c r="DOK36" s="24"/>
      <c r="DOL36" s="24"/>
      <c r="DOM36" s="23"/>
      <c r="DON36" s="23"/>
      <c r="DOO36" s="48"/>
      <c r="DOP36" s="48"/>
      <c r="DOQ36" s="48"/>
      <c r="DOR36" s="48"/>
      <c r="DOS36" s="49"/>
      <c r="DOT36" s="49"/>
      <c r="DOU36" s="49"/>
      <c r="DOV36" s="49"/>
      <c r="DOW36" s="24"/>
      <c r="DOX36" s="24"/>
      <c r="DOY36" s="23"/>
      <c r="DOZ36" s="23"/>
      <c r="DPA36" s="48"/>
      <c r="DPB36" s="48"/>
      <c r="DPC36" s="48"/>
      <c r="DPD36" s="48"/>
      <c r="DPE36" s="49"/>
      <c r="DPF36" s="49"/>
      <c r="DPG36" s="49"/>
      <c r="DPH36" s="49"/>
      <c r="DPI36" s="24"/>
      <c r="DPJ36" s="24"/>
      <c r="DPK36" s="23"/>
      <c r="DPL36" s="23"/>
      <c r="DPM36" s="48"/>
      <c r="DPN36" s="48"/>
      <c r="DPO36" s="48"/>
      <c r="DPP36" s="48"/>
      <c r="DPQ36" s="49"/>
      <c r="DPR36" s="49"/>
      <c r="DPS36" s="49"/>
      <c r="DPT36" s="49"/>
      <c r="DPU36" s="24"/>
      <c r="DPV36" s="24"/>
      <c r="DPW36" s="23"/>
      <c r="DPX36" s="23"/>
      <c r="DPY36" s="48"/>
      <c r="DPZ36" s="48"/>
      <c r="DQA36" s="48"/>
      <c r="DQB36" s="48"/>
      <c r="DQC36" s="49"/>
      <c r="DQD36" s="49"/>
      <c r="DQE36" s="49"/>
      <c r="DQF36" s="49"/>
      <c r="DQG36" s="24"/>
      <c r="DQH36" s="24"/>
      <c r="DQI36" s="23"/>
      <c r="DQJ36" s="23"/>
      <c r="DQK36" s="48"/>
      <c r="DQL36" s="48"/>
      <c r="DQM36" s="48"/>
      <c r="DQN36" s="48"/>
      <c r="DQO36" s="49"/>
      <c r="DQP36" s="49"/>
      <c r="DQQ36" s="49"/>
      <c r="DQR36" s="49"/>
      <c r="DQS36" s="24"/>
      <c r="DQT36" s="24"/>
      <c r="DQU36" s="23"/>
      <c r="DQV36" s="23"/>
      <c r="DQW36" s="48"/>
      <c r="DQX36" s="48"/>
      <c r="DQY36" s="48"/>
      <c r="DQZ36" s="48"/>
      <c r="DRA36" s="49"/>
      <c r="DRB36" s="49"/>
      <c r="DRC36" s="49"/>
      <c r="DRD36" s="49"/>
      <c r="DRE36" s="24"/>
      <c r="DRF36" s="24"/>
      <c r="DRG36" s="23"/>
      <c r="DRH36" s="23"/>
      <c r="DRI36" s="48"/>
      <c r="DRJ36" s="48"/>
      <c r="DRK36" s="48"/>
      <c r="DRL36" s="48"/>
      <c r="DRM36" s="49"/>
      <c r="DRN36" s="49"/>
      <c r="DRO36" s="49"/>
      <c r="DRP36" s="49"/>
      <c r="DRQ36" s="24"/>
      <c r="DRR36" s="24"/>
      <c r="DRS36" s="23"/>
      <c r="DRT36" s="23"/>
      <c r="DRU36" s="48"/>
      <c r="DRV36" s="48"/>
      <c r="DRW36" s="48"/>
      <c r="DRX36" s="48"/>
      <c r="DRY36" s="49"/>
      <c r="DRZ36" s="49"/>
      <c r="DSA36" s="49"/>
      <c r="DSB36" s="49"/>
      <c r="DSC36" s="24"/>
      <c r="DSD36" s="24"/>
      <c r="DSE36" s="23"/>
      <c r="DSF36" s="23"/>
      <c r="DSG36" s="48"/>
      <c r="DSH36" s="48"/>
      <c r="DSI36" s="48"/>
      <c r="DSJ36" s="48"/>
      <c r="DSK36" s="49"/>
      <c r="DSL36" s="49"/>
      <c r="DSM36" s="49"/>
      <c r="DSN36" s="49"/>
      <c r="DSO36" s="24"/>
      <c r="DSP36" s="24"/>
      <c r="DSQ36" s="23"/>
      <c r="DSR36" s="23"/>
      <c r="DSS36" s="48"/>
      <c r="DST36" s="48"/>
      <c r="DSU36" s="48"/>
      <c r="DSV36" s="48"/>
      <c r="DSW36" s="49"/>
      <c r="DSX36" s="49"/>
      <c r="DSY36" s="49"/>
      <c r="DSZ36" s="49"/>
      <c r="DTA36" s="24"/>
      <c r="DTB36" s="24"/>
      <c r="DTC36" s="23"/>
      <c r="DTD36" s="23"/>
      <c r="DTE36" s="48"/>
      <c r="DTF36" s="48"/>
      <c r="DTG36" s="48"/>
      <c r="DTH36" s="48"/>
      <c r="DTI36" s="49"/>
      <c r="DTJ36" s="49"/>
      <c r="DTK36" s="49"/>
      <c r="DTL36" s="49"/>
      <c r="DTM36" s="24"/>
      <c r="DTN36" s="24"/>
      <c r="DTO36" s="23"/>
      <c r="DTP36" s="23"/>
      <c r="DTQ36" s="48"/>
      <c r="DTR36" s="48"/>
      <c r="DTS36" s="48"/>
      <c r="DTT36" s="48"/>
      <c r="DTU36" s="49"/>
      <c r="DTV36" s="49"/>
      <c r="DTW36" s="49"/>
      <c r="DTX36" s="49"/>
      <c r="DTY36" s="24"/>
      <c r="DTZ36" s="24"/>
      <c r="DUA36" s="23"/>
      <c r="DUB36" s="23"/>
      <c r="DUC36" s="48"/>
      <c r="DUD36" s="48"/>
      <c r="DUE36" s="48"/>
      <c r="DUF36" s="48"/>
      <c r="DUG36" s="49"/>
      <c r="DUH36" s="49"/>
      <c r="DUI36" s="49"/>
      <c r="DUJ36" s="49"/>
      <c r="DUK36" s="24"/>
      <c r="DUL36" s="24"/>
      <c r="DUM36" s="23"/>
      <c r="DUN36" s="23"/>
      <c r="DUO36" s="48"/>
      <c r="DUP36" s="48"/>
      <c r="DUQ36" s="48"/>
      <c r="DUR36" s="48"/>
      <c r="DUS36" s="49"/>
      <c r="DUT36" s="49"/>
      <c r="DUU36" s="49"/>
      <c r="DUV36" s="49"/>
      <c r="DUW36" s="24"/>
      <c r="DUX36" s="24"/>
      <c r="DUY36" s="23"/>
      <c r="DUZ36" s="23"/>
      <c r="DVA36" s="48"/>
      <c r="DVB36" s="48"/>
      <c r="DVC36" s="48"/>
      <c r="DVD36" s="48"/>
      <c r="DVE36" s="49"/>
      <c r="DVF36" s="49"/>
      <c r="DVG36" s="49"/>
      <c r="DVH36" s="49"/>
      <c r="DVI36" s="24"/>
      <c r="DVJ36" s="24"/>
      <c r="DVK36" s="23"/>
      <c r="DVL36" s="23"/>
      <c r="DVM36" s="48"/>
      <c r="DVN36" s="48"/>
      <c r="DVO36" s="48"/>
      <c r="DVP36" s="48"/>
      <c r="DVQ36" s="49"/>
      <c r="DVR36" s="49"/>
      <c r="DVS36" s="49"/>
      <c r="DVT36" s="49"/>
      <c r="DVU36" s="24"/>
      <c r="DVV36" s="24"/>
      <c r="DVW36" s="23"/>
      <c r="DVX36" s="23"/>
      <c r="DVY36" s="48"/>
      <c r="DVZ36" s="48"/>
      <c r="DWA36" s="48"/>
      <c r="DWB36" s="48"/>
      <c r="DWC36" s="49"/>
      <c r="DWD36" s="49"/>
      <c r="DWE36" s="49"/>
      <c r="DWF36" s="49"/>
      <c r="DWG36" s="24"/>
      <c r="DWH36" s="24"/>
      <c r="DWI36" s="23"/>
      <c r="DWJ36" s="23"/>
      <c r="DWK36" s="48"/>
      <c r="DWL36" s="48"/>
      <c r="DWM36" s="48"/>
      <c r="DWN36" s="48"/>
      <c r="DWO36" s="49"/>
      <c r="DWP36" s="49"/>
      <c r="DWQ36" s="49"/>
      <c r="DWR36" s="49"/>
      <c r="DWS36" s="24"/>
      <c r="DWT36" s="24"/>
      <c r="DWU36" s="23"/>
      <c r="DWV36" s="23"/>
      <c r="DWW36" s="48"/>
      <c r="DWX36" s="48"/>
      <c r="DWY36" s="48"/>
      <c r="DWZ36" s="48"/>
      <c r="DXA36" s="49"/>
      <c r="DXB36" s="49"/>
      <c r="DXC36" s="49"/>
      <c r="DXD36" s="49"/>
      <c r="DXE36" s="24"/>
      <c r="DXF36" s="24"/>
      <c r="DXG36" s="23"/>
      <c r="DXH36" s="23"/>
      <c r="DXI36" s="48"/>
      <c r="DXJ36" s="48"/>
      <c r="DXK36" s="48"/>
      <c r="DXL36" s="48"/>
      <c r="DXM36" s="49"/>
      <c r="DXN36" s="49"/>
      <c r="DXO36" s="49"/>
      <c r="DXP36" s="49"/>
      <c r="DXQ36" s="24"/>
      <c r="DXR36" s="24"/>
      <c r="DXS36" s="23"/>
      <c r="DXT36" s="23"/>
      <c r="DXU36" s="48"/>
      <c r="DXV36" s="48"/>
      <c r="DXW36" s="48"/>
      <c r="DXX36" s="48"/>
      <c r="DXY36" s="49"/>
      <c r="DXZ36" s="49"/>
      <c r="DYA36" s="49"/>
      <c r="DYB36" s="49"/>
      <c r="DYC36" s="24"/>
      <c r="DYD36" s="24"/>
      <c r="DYE36" s="23"/>
      <c r="DYF36" s="23"/>
      <c r="DYG36" s="48"/>
      <c r="DYH36" s="48"/>
      <c r="DYI36" s="48"/>
      <c r="DYJ36" s="48"/>
      <c r="DYK36" s="49"/>
      <c r="DYL36" s="49"/>
      <c r="DYM36" s="49"/>
      <c r="DYN36" s="49"/>
      <c r="DYO36" s="24"/>
      <c r="DYP36" s="24"/>
      <c r="DYQ36" s="23"/>
      <c r="DYR36" s="23"/>
      <c r="DYS36" s="48"/>
      <c r="DYT36" s="48"/>
      <c r="DYU36" s="48"/>
      <c r="DYV36" s="48"/>
      <c r="DYW36" s="49"/>
      <c r="DYX36" s="49"/>
      <c r="DYY36" s="49"/>
      <c r="DYZ36" s="49"/>
      <c r="DZA36" s="24"/>
      <c r="DZB36" s="24"/>
      <c r="DZC36" s="23"/>
      <c r="DZD36" s="23"/>
      <c r="DZE36" s="48"/>
      <c r="DZF36" s="48"/>
      <c r="DZG36" s="48"/>
      <c r="DZH36" s="48"/>
      <c r="DZI36" s="49"/>
      <c r="DZJ36" s="49"/>
      <c r="DZK36" s="49"/>
      <c r="DZL36" s="49"/>
      <c r="DZM36" s="24"/>
      <c r="DZN36" s="24"/>
      <c r="DZO36" s="23"/>
      <c r="DZP36" s="23"/>
      <c r="DZQ36" s="48"/>
      <c r="DZR36" s="48"/>
      <c r="DZS36" s="48"/>
      <c r="DZT36" s="48"/>
      <c r="DZU36" s="49"/>
      <c r="DZV36" s="49"/>
      <c r="DZW36" s="49"/>
      <c r="DZX36" s="49"/>
      <c r="DZY36" s="24"/>
      <c r="DZZ36" s="24"/>
      <c r="EAA36" s="23"/>
      <c r="EAB36" s="23"/>
      <c r="EAC36" s="48"/>
      <c r="EAD36" s="48"/>
      <c r="EAE36" s="48"/>
      <c r="EAF36" s="48"/>
      <c r="EAG36" s="49"/>
      <c r="EAH36" s="49"/>
      <c r="EAI36" s="49"/>
      <c r="EAJ36" s="49"/>
      <c r="EAK36" s="24"/>
      <c r="EAL36" s="24"/>
      <c r="EAM36" s="23"/>
      <c r="EAN36" s="23"/>
      <c r="EAO36" s="48"/>
      <c r="EAP36" s="48"/>
      <c r="EAQ36" s="48"/>
      <c r="EAR36" s="48"/>
      <c r="EAS36" s="49"/>
      <c r="EAT36" s="49"/>
      <c r="EAU36" s="49"/>
      <c r="EAV36" s="49"/>
      <c r="EAW36" s="24"/>
      <c r="EAX36" s="24"/>
      <c r="EAY36" s="23"/>
      <c r="EAZ36" s="23"/>
      <c r="EBA36" s="48"/>
      <c r="EBB36" s="48"/>
      <c r="EBC36" s="48"/>
      <c r="EBD36" s="48"/>
      <c r="EBE36" s="49"/>
      <c r="EBF36" s="49"/>
      <c r="EBG36" s="49"/>
      <c r="EBH36" s="49"/>
      <c r="EBI36" s="24"/>
      <c r="EBJ36" s="24"/>
      <c r="EBK36" s="23"/>
      <c r="EBL36" s="23"/>
      <c r="EBM36" s="48"/>
      <c r="EBN36" s="48"/>
      <c r="EBO36" s="48"/>
      <c r="EBP36" s="48"/>
      <c r="EBQ36" s="49"/>
      <c r="EBR36" s="49"/>
      <c r="EBS36" s="49"/>
      <c r="EBT36" s="49"/>
      <c r="EBU36" s="24"/>
      <c r="EBV36" s="24"/>
      <c r="EBW36" s="23"/>
      <c r="EBX36" s="23"/>
      <c r="EBY36" s="48"/>
      <c r="EBZ36" s="48"/>
      <c r="ECA36" s="48"/>
      <c r="ECB36" s="48"/>
      <c r="ECC36" s="49"/>
      <c r="ECD36" s="49"/>
      <c r="ECE36" s="49"/>
      <c r="ECF36" s="49"/>
      <c r="ECG36" s="24"/>
      <c r="ECH36" s="24"/>
      <c r="ECI36" s="23"/>
      <c r="ECJ36" s="23"/>
      <c r="ECK36" s="48"/>
      <c r="ECL36" s="48"/>
      <c r="ECM36" s="48"/>
      <c r="ECN36" s="48"/>
      <c r="ECO36" s="49"/>
      <c r="ECP36" s="49"/>
      <c r="ECQ36" s="49"/>
      <c r="ECR36" s="49"/>
      <c r="ECS36" s="24"/>
      <c r="ECT36" s="24"/>
      <c r="ECU36" s="23"/>
      <c r="ECV36" s="23"/>
      <c r="ECW36" s="48"/>
      <c r="ECX36" s="48"/>
      <c r="ECY36" s="48"/>
      <c r="ECZ36" s="48"/>
      <c r="EDA36" s="49"/>
      <c r="EDB36" s="49"/>
      <c r="EDC36" s="49"/>
      <c r="EDD36" s="49"/>
      <c r="EDE36" s="24"/>
      <c r="EDF36" s="24"/>
      <c r="EDG36" s="23"/>
      <c r="EDH36" s="23"/>
      <c r="EDI36" s="48"/>
      <c r="EDJ36" s="48"/>
      <c r="EDK36" s="48"/>
      <c r="EDL36" s="48"/>
      <c r="EDM36" s="49"/>
      <c r="EDN36" s="49"/>
      <c r="EDO36" s="49"/>
      <c r="EDP36" s="49"/>
      <c r="EDQ36" s="24"/>
      <c r="EDR36" s="24"/>
      <c r="EDS36" s="23"/>
      <c r="EDT36" s="23"/>
      <c r="EDU36" s="48"/>
      <c r="EDV36" s="48"/>
      <c r="EDW36" s="48"/>
      <c r="EDX36" s="48"/>
      <c r="EDY36" s="49"/>
      <c r="EDZ36" s="49"/>
      <c r="EEA36" s="49"/>
      <c r="EEB36" s="49"/>
      <c r="EEC36" s="24"/>
      <c r="EED36" s="24"/>
      <c r="EEE36" s="23"/>
      <c r="EEF36" s="23"/>
      <c r="EEG36" s="48"/>
      <c r="EEH36" s="48"/>
      <c r="EEI36" s="48"/>
      <c r="EEJ36" s="48"/>
      <c r="EEK36" s="49"/>
      <c r="EEL36" s="49"/>
      <c r="EEM36" s="49"/>
      <c r="EEN36" s="49"/>
      <c r="EEO36" s="24"/>
      <c r="EEP36" s="24"/>
      <c r="EEQ36" s="23"/>
      <c r="EER36" s="23"/>
      <c r="EES36" s="48"/>
      <c r="EET36" s="48"/>
      <c r="EEU36" s="48"/>
      <c r="EEV36" s="48"/>
      <c r="EEW36" s="49"/>
      <c r="EEX36" s="49"/>
      <c r="EEY36" s="49"/>
      <c r="EEZ36" s="49"/>
      <c r="EFA36" s="24"/>
      <c r="EFB36" s="24"/>
      <c r="EFC36" s="23"/>
      <c r="EFD36" s="23"/>
      <c r="EFE36" s="48"/>
      <c r="EFF36" s="48"/>
      <c r="EFG36" s="48"/>
      <c r="EFH36" s="48"/>
      <c r="EFI36" s="49"/>
      <c r="EFJ36" s="49"/>
      <c r="EFK36" s="49"/>
      <c r="EFL36" s="49"/>
      <c r="EFM36" s="24"/>
      <c r="EFN36" s="24"/>
      <c r="EFO36" s="23"/>
      <c r="EFP36" s="23"/>
      <c r="EFQ36" s="48"/>
      <c r="EFR36" s="48"/>
      <c r="EFS36" s="48"/>
      <c r="EFT36" s="48"/>
      <c r="EFU36" s="49"/>
      <c r="EFV36" s="49"/>
      <c r="EFW36" s="49"/>
      <c r="EFX36" s="49"/>
      <c r="EFY36" s="24"/>
      <c r="EFZ36" s="24"/>
      <c r="EGA36" s="23"/>
      <c r="EGB36" s="23"/>
      <c r="EGC36" s="48"/>
      <c r="EGD36" s="48"/>
      <c r="EGE36" s="48"/>
      <c r="EGF36" s="48"/>
      <c r="EGG36" s="49"/>
      <c r="EGH36" s="49"/>
      <c r="EGI36" s="49"/>
      <c r="EGJ36" s="49"/>
      <c r="EGK36" s="24"/>
      <c r="EGL36" s="24"/>
      <c r="EGM36" s="23"/>
      <c r="EGN36" s="23"/>
      <c r="EGO36" s="48"/>
      <c r="EGP36" s="48"/>
      <c r="EGQ36" s="48"/>
      <c r="EGR36" s="48"/>
      <c r="EGS36" s="49"/>
      <c r="EGT36" s="49"/>
      <c r="EGU36" s="49"/>
      <c r="EGV36" s="49"/>
      <c r="EGW36" s="24"/>
      <c r="EGX36" s="24"/>
      <c r="EGY36" s="23"/>
      <c r="EGZ36" s="23"/>
      <c r="EHA36" s="48"/>
      <c r="EHB36" s="48"/>
      <c r="EHC36" s="48"/>
      <c r="EHD36" s="48"/>
      <c r="EHE36" s="49"/>
      <c r="EHF36" s="49"/>
      <c r="EHG36" s="49"/>
      <c r="EHH36" s="49"/>
      <c r="EHI36" s="24"/>
      <c r="EHJ36" s="24"/>
      <c r="EHK36" s="23"/>
      <c r="EHL36" s="23"/>
      <c r="EHM36" s="48"/>
      <c r="EHN36" s="48"/>
      <c r="EHO36" s="48"/>
      <c r="EHP36" s="48"/>
      <c r="EHQ36" s="49"/>
      <c r="EHR36" s="49"/>
      <c r="EHS36" s="49"/>
      <c r="EHT36" s="49"/>
      <c r="EHU36" s="24"/>
      <c r="EHV36" s="24"/>
      <c r="EHW36" s="23"/>
      <c r="EHX36" s="23"/>
      <c r="EHY36" s="48"/>
      <c r="EHZ36" s="48"/>
      <c r="EIA36" s="48"/>
      <c r="EIB36" s="48"/>
      <c r="EIC36" s="49"/>
      <c r="EID36" s="49"/>
      <c r="EIE36" s="49"/>
      <c r="EIF36" s="49"/>
      <c r="EIG36" s="24"/>
      <c r="EIH36" s="24"/>
      <c r="EII36" s="23"/>
      <c r="EIJ36" s="23"/>
      <c r="EIK36" s="48"/>
      <c r="EIL36" s="48"/>
      <c r="EIM36" s="48"/>
      <c r="EIN36" s="48"/>
      <c r="EIO36" s="49"/>
      <c r="EIP36" s="49"/>
      <c r="EIQ36" s="49"/>
      <c r="EIR36" s="49"/>
      <c r="EIS36" s="24"/>
      <c r="EIT36" s="24"/>
      <c r="EIU36" s="23"/>
      <c r="EIV36" s="23"/>
      <c r="EIW36" s="48"/>
      <c r="EIX36" s="48"/>
      <c r="EIY36" s="48"/>
      <c r="EIZ36" s="48"/>
      <c r="EJA36" s="49"/>
      <c r="EJB36" s="49"/>
      <c r="EJC36" s="49"/>
      <c r="EJD36" s="49"/>
      <c r="EJE36" s="24"/>
      <c r="EJF36" s="24"/>
      <c r="EJG36" s="23"/>
      <c r="EJH36" s="23"/>
      <c r="EJI36" s="48"/>
      <c r="EJJ36" s="48"/>
      <c r="EJK36" s="48"/>
      <c r="EJL36" s="48"/>
      <c r="EJM36" s="49"/>
      <c r="EJN36" s="49"/>
      <c r="EJO36" s="49"/>
      <c r="EJP36" s="49"/>
      <c r="EJQ36" s="24"/>
      <c r="EJR36" s="24"/>
      <c r="EJS36" s="23"/>
      <c r="EJT36" s="23"/>
      <c r="EJU36" s="48"/>
      <c r="EJV36" s="48"/>
      <c r="EJW36" s="48"/>
      <c r="EJX36" s="48"/>
      <c r="EJY36" s="49"/>
      <c r="EJZ36" s="49"/>
      <c r="EKA36" s="49"/>
      <c r="EKB36" s="49"/>
      <c r="EKC36" s="24"/>
      <c r="EKD36" s="24"/>
      <c r="EKE36" s="23"/>
      <c r="EKF36" s="23"/>
      <c r="EKG36" s="48"/>
      <c r="EKH36" s="48"/>
      <c r="EKI36" s="48"/>
      <c r="EKJ36" s="48"/>
      <c r="EKK36" s="49"/>
      <c r="EKL36" s="49"/>
      <c r="EKM36" s="49"/>
      <c r="EKN36" s="49"/>
      <c r="EKO36" s="24"/>
      <c r="EKP36" s="24"/>
      <c r="EKQ36" s="23"/>
      <c r="EKR36" s="23"/>
      <c r="EKS36" s="48"/>
      <c r="EKT36" s="48"/>
      <c r="EKU36" s="48"/>
      <c r="EKV36" s="48"/>
      <c r="EKW36" s="49"/>
      <c r="EKX36" s="49"/>
      <c r="EKY36" s="49"/>
      <c r="EKZ36" s="49"/>
      <c r="ELA36" s="24"/>
      <c r="ELB36" s="24"/>
      <c r="ELC36" s="23"/>
      <c r="ELD36" s="23"/>
      <c r="ELE36" s="48"/>
      <c r="ELF36" s="48"/>
      <c r="ELG36" s="48"/>
      <c r="ELH36" s="48"/>
      <c r="ELI36" s="49"/>
      <c r="ELJ36" s="49"/>
      <c r="ELK36" s="49"/>
      <c r="ELL36" s="49"/>
      <c r="ELM36" s="24"/>
      <c r="ELN36" s="24"/>
      <c r="ELO36" s="23"/>
      <c r="ELP36" s="23"/>
      <c r="ELQ36" s="48"/>
      <c r="ELR36" s="48"/>
      <c r="ELS36" s="48"/>
      <c r="ELT36" s="48"/>
      <c r="ELU36" s="49"/>
      <c r="ELV36" s="49"/>
      <c r="ELW36" s="49"/>
      <c r="ELX36" s="49"/>
      <c r="ELY36" s="24"/>
      <c r="ELZ36" s="24"/>
      <c r="EMA36" s="23"/>
      <c r="EMB36" s="23"/>
      <c r="EMC36" s="48"/>
      <c r="EMD36" s="48"/>
      <c r="EME36" s="48"/>
      <c r="EMF36" s="48"/>
      <c r="EMG36" s="49"/>
      <c r="EMH36" s="49"/>
      <c r="EMI36" s="49"/>
      <c r="EMJ36" s="49"/>
      <c r="EMK36" s="24"/>
      <c r="EML36" s="24"/>
      <c r="EMM36" s="23"/>
      <c r="EMN36" s="23"/>
      <c r="EMO36" s="48"/>
      <c r="EMP36" s="48"/>
      <c r="EMQ36" s="48"/>
      <c r="EMR36" s="48"/>
      <c r="EMS36" s="49"/>
      <c r="EMT36" s="49"/>
      <c r="EMU36" s="49"/>
      <c r="EMV36" s="49"/>
      <c r="EMW36" s="24"/>
      <c r="EMX36" s="24"/>
      <c r="EMY36" s="23"/>
      <c r="EMZ36" s="23"/>
      <c r="ENA36" s="48"/>
      <c r="ENB36" s="48"/>
      <c r="ENC36" s="48"/>
      <c r="END36" s="48"/>
      <c r="ENE36" s="49"/>
      <c r="ENF36" s="49"/>
      <c r="ENG36" s="49"/>
      <c r="ENH36" s="49"/>
      <c r="ENI36" s="24"/>
      <c r="ENJ36" s="24"/>
      <c r="ENK36" s="23"/>
      <c r="ENL36" s="23"/>
      <c r="ENM36" s="48"/>
      <c r="ENN36" s="48"/>
      <c r="ENO36" s="48"/>
      <c r="ENP36" s="48"/>
      <c r="ENQ36" s="49"/>
      <c r="ENR36" s="49"/>
      <c r="ENS36" s="49"/>
      <c r="ENT36" s="49"/>
      <c r="ENU36" s="24"/>
      <c r="ENV36" s="24"/>
      <c r="ENW36" s="23"/>
      <c r="ENX36" s="23"/>
      <c r="ENY36" s="48"/>
      <c r="ENZ36" s="48"/>
      <c r="EOA36" s="48"/>
      <c r="EOB36" s="48"/>
      <c r="EOC36" s="49"/>
      <c r="EOD36" s="49"/>
      <c r="EOE36" s="49"/>
      <c r="EOF36" s="49"/>
      <c r="EOG36" s="24"/>
      <c r="EOH36" s="24"/>
      <c r="EOI36" s="23"/>
      <c r="EOJ36" s="23"/>
      <c r="EOK36" s="48"/>
      <c r="EOL36" s="48"/>
      <c r="EOM36" s="48"/>
      <c r="EON36" s="48"/>
      <c r="EOO36" s="49"/>
      <c r="EOP36" s="49"/>
      <c r="EOQ36" s="49"/>
      <c r="EOR36" s="49"/>
      <c r="EOS36" s="24"/>
      <c r="EOT36" s="24"/>
      <c r="EOU36" s="23"/>
      <c r="EOV36" s="23"/>
      <c r="EOW36" s="48"/>
      <c r="EOX36" s="48"/>
      <c r="EOY36" s="48"/>
      <c r="EOZ36" s="48"/>
      <c r="EPA36" s="49"/>
      <c r="EPB36" s="49"/>
      <c r="EPC36" s="49"/>
      <c r="EPD36" s="49"/>
      <c r="EPE36" s="24"/>
      <c r="EPF36" s="24"/>
      <c r="EPG36" s="23"/>
      <c r="EPH36" s="23"/>
      <c r="EPI36" s="48"/>
      <c r="EPJ36" s="48"/>
      <c r="EPK36" s="48"/>
      <c r="EPL36" s="48"/>
      <c r="EPM36" s="49"/>
      <c r="EPN36" s="49"/>
      <c r="EPO36" s="49"/>
      <c r="EPP36" s="49"/>
      <c r="EPQ36" s="24"/>
      <c r="EPR36" s="24"/>
      <c r="EPS36" s="23"/>
      <c r="EPT36" s="23"/>
      <c r="EPU36" s="48"/>
      <c r="EPV36" s="48"/>
      <c r="EPW36" s="48"/>
      <c r="EPX36" s="48"/>
      <c r="EPY36" s="49"/>
      <c r="EPZ36" s="49"/>
      <c r="EQA36" s="49"/>
      <c r="EQB36" s="49"/>
      <c r="EQC36" s="24"/>
      <c r="EQD36" s="24"/>
      <c r="EQE36" s="23"/>
      <c r="EQF36" s="23"/>
      <c r="EQG36" s="48"/>
      <c r="EQH36" s="48"/>
      <c r="EQI36" s="48"/>
      <c r="EQJ36" s="48"/>
      <c r="EQK36" s="49"/>
      <c r="EQL36" s="49"/>
      <c r="EQM36" s="49"/>
      <c r="EQN36" s="49"/>
      <c r="EQO36" s="24"/>
      <c r="EQP36" s="24"/>
      <c r="EQQ36" s="23"/>
      <c r="EQR36" s="23"/>
      <c r="EQS36" s="48"/>
      <c r="EQT36" s="48"/>
      <c r="EQU36" s="48"/>
      <c r="EQV36" s="48"/>
      <c r="EQW36" s="49"/>
      <c r="EQX36" s="49"/>
      <c r="EQY36" s="49"/>
      <c r="EQZ36" s="49"/>
      <c r="ERA36" s="24"/>
      <c r="ERB36" s="24"/>
      <c r="ERC36" s="23"/>
      <c r="ERD36" s="23"/>
      <c r="ERE36" s="48"/>
      <c r="ERF36" s="48"/>
      <c r="ERG36" s="48"/>
      <c r="ERH36" s="48"/>
      <c r="ERI36" s="49"/>
      <c r="ERJ36" s="49"/>
      <c r="ERK36" s="49"/>
      <c r="ERL36" s="49"/>
      <c r="ERM36" s="24"/>
      <c r="ERN36" s="24"/>
      <c r="ERO36" s="23"/>
      <c r="ERP36" s="23"/>
      <c r="ERQ36" s="48"/>
      <c r="ERR36" s="48"/>
      <c r="ERS36" s="48"/>
      <c r="ERT36" s="48"/>
      <c r="ERU36" s="49"/>
      <c r="ERV36" s="49"/>
      <c r="ERW36" s="49"/>
      <c r="ERX36" s="49"/>
      <c r="ERY36" s="24"/>
      <c r="ERZ36" s="24"/>
      <c r="ESA36" s="23"/>
      <c r="ESB36" s="23"/>
      <c r="ESC36" s="48"/>
      <c r="ESD36" s="48"/>
      <c r="ESE36" s="48"/>
      <c r="ESF36" s="48"/>
      <c r="ESG36" s="49"/>
      <c r="ESH36" s="49"/>
      <c r="ESI36" s="49"/>
      <c r="ESJ36" s="49"/>
      <c r="ESK36" s="24"/>
      <c r="ESL36" s="24"/>
      <c r="ESM36" s="23"/>
      <c r="ESN36" s="23"/>
      <c r="ESO36" s="48"/>
      <c r="ESP36" s="48"/>
      <c r="ESQ36" s="48"/>
      <c r="ESR36" s="48"/>
      <c r="ESS36" s="49"/>
      <c r="EST36" s="49"/>
      <c r="ESU36" s="49"/>
      <c r="ESV36" s="49"/>
      <c r="ESW36" s="24"/>
      <c r="ESX36" s="24"/>
      <c r="ESY36" s="23"/>
      <c r="ESZ36" s="23"/>
      <c r="ETA36" s="48"/>
      <c r="ETB36" s="48"/>
      <c r="ETC36" s="48"/>
      <c r="ETD36" s="48"/>
      <c r="ETE36" s="49"/>
      <c r="ETF36" s="49"/>
      <c r="ETG36" s="49"/>
      <c r="ETH36" s="49"/>
      <c r="ETI36" s="24"/>
      <c r="ETJ36" s="24"/>
      <c r="ETK36" s="23"/>
      <c r="ETL36" s="23"/>
      <c r="ETM36" s="48"/>
      <c r="ETN36" s="48"/>
      <c r="ETO36" s="48"/>
      <c r="ETP36" s="48"/>
      <c r="ETQ36" s="49"/>
      <c r="ETR36" s="49"/>
      <c r="ETS36" s="49"/>
      <c r="ETT36" s="49"/>
      <c r="ETU36" s="24"/>
      <c r="ETV36" s="24"/>
      <c r="ETW36" s="23"/>
      <c r="ETX36" s="23"/>
      <c r="ETY36" s="48"/>
      <c r="ETZ36" s="48"/>
      <c r="EUA36" s="48"/>
      <c r="EUB36" s="48"/>
      <c r="EUC36" s="49"/>
      <c r="EUD36" s="49"/>
      <c r="EUE36" s="49"/>
      <c r="EUF36" s="49"/>
      <c r="EUG36" s="24"/>
      <c r="EUH36" s="24"/>
      <c r="EUI36" s="23"/>
      <c r="EUJ36" s="23"/>
      <c r="EUK36" s="48"/>
      <c r="EUL36" s="48"/>
      <c r="EUM36" s="48"/>
      <c r="EUN36" s="48"/>
      <c r="EUO36" s="49"/>
      <c r="EUP36" s="49"/>
      <c r="EUQ36" s="49"/>
      <c r="EUR36" s="49"/>
      <c r="EUS36" s="24"/>
      <c r="EUT36" s="24"/>
      <c r="EUU36" s="23"/>
      <c r="EUV36" s="23"/>
      <c r="EUW36" s="48"/>
      <c r="EUX36" s="48"/>
      <c r="EUY36" s="48"/>
      <c r="EUZ36" s="48"/>
      <c r="EVA36" s="49"/>
      <c r="EVB36" s="49"/>
      <c r="EVC36" s="49"/>
      <c r="EVD36" s="49"/>
      <c r="EVE36" s="24"/>
      <c r="EVF36" s="24"/>
      <c r="EVG36" s="23"/>
      <c r="EVH36" s="23"/>
      <c r="EVI36" s="48"/>
      <c r="EVJ36" s="48"/>
      <c r="EVK36" s="48"/>
      <c r="EVL36" s="48"/>
      <c r="EVM36" s="49"/>
      <c r="EVN36" s="49"/>
      <c r="EVO36" s="49"/>
      <c r="EVP36" s="49"/>
      <c r="EVQ36" s="24"/>
      <c r="EVR36" s="24"/>
      <c r="EVS36" s="23"/>
      <c r="EVT36" s="23"/>
      <c r="EVU36" s="48"/>
      <c r="EVV36" s="48"/>
      <c r="EVW36" s="48"/>
      <c r="EVX36" s="48"/>
      <c r="EVY36" s="49"/>
      <c r="EVZ36" s="49"/>
      <c r="EWA36" s="49"/>
      <c r="EWB36" s="49"/>
      <c r="EWC36" s="24"/>
      <c r="EWD36" s="24"/>
      <c r="EWE36" s="23"/>
      <c r="EWF36" s="23"/>
      <c r="EWG36" s="48"/>
      <c r="EWH36" s="48"/>
      <c r="EWI36" s="48"/>
      <c r="EWJ36" s="48"/>
      <c r="EWK36" s="49"/>
      <c r="EWL36" s="49"/>
      <c r="EWM36" s="49"/>
      <c r="EWN36" s="49"/>
      <c r="EWO36" s="24"/>
      <c r="EWP36" s="24"/>
      <c r="EWQ36" s="23"/>
      <c r="EWR36" s="23"/>
      <c r="EWS36" s="48"/>
      <c r="EWT36" s="48"/>
      <c r="EWU36" s="48"/>
      <c r="EWV36" s="48"/>
      <c r="EWW36" s="49"/>
      <c r="EWX36" s="49"/>
      <c r="EWY36" s="49"/>
      <c r="EWZ36" s="49"/>
      <c r="EXA36" s="24"/>
      <c r="EXB36" s="24"/>
      <c r="EXC36" s="23"/>
      <c r="EXD36" s="23"/>
      <c r="EXE36" s="48"/>
      <c r="EXF36" s="48"/>
      <c r="EXG36" s="48"/>
      <c r="EXH36" s="48"/>
      <c r="EXI36" s="49"/>
      <c r="EXJ36" s="49"/>
      <c r="EXK36" s="49"/>
      <c r="EXL36" s="49"/>
      <c r="EXM36" s="24"/>
      <c r="EXN36" s="24"/>
      <c r="EXO36" s="23"/>
      <c r="EXP36" s="23"/>
      <c r="EXQ36" s="48"/>
      <c r="EXR36" s="48"/>
      <c r="EXS36" s="48"/>
      <c r="EXT36" s="48"/>
      <c r="EXU36" s="49"/>
      <c r="EXV36" s="49"/>
      <c r="EXW36" s="49"/>
      <c r="EXX36" s="49"/>
      <c r="EXY36" s="24"/>
      <c r="EXZ36" s="24"/>
      <c r="EYA36" s="23"/>
      <c r="EYB36" s="23"/>
      <c r="EYC36" s="48"/>
      <c r="EYD36" s="48"/>
      <c r="EYE36" s="48"/>
      <c r="EYF36" s="48"/>
      <c r="EYG36" s="49"/>
      <c r="EYH36" s="49"/>
      <c r="EYI36" s="49"/>
      <c r="EYJ36" s="49"/>
      <c r="EYK36" s="24"/>
      <c r="EYL36" s="24"/>
      <c r="EYM36" s="23"/>
      <c r="EYN36" s="23"/>
      <c r="EYO36" s="48"/>
      <c r="EYP36" s="48"/>
      <c r="EYQ36" s="48"/>
      <c r="EYR36" s="48"/>
      <c r="EYS36" s="49"/>
      <c r="EYT36" s="49"/>
      <c r="EYU36" s="49"/>
      <c r="EYV36" s="49"/>
      <c r="EYW36" s="24"/>
      <c r="EYX36" s="24"/>
      <c r="EYY36" s="23"/>
      <c r="EYZ36" s="23"/>
      <c r="EZA36" s="48"/>
      <c r="EZB36" s="48"/>
      <c r="EZC36" s="48"/>
      <c r="EZD36" s="48"/>
      <c r="EZE36" s="49"/>
      <c r="EZF36" s="49"/>
      <c r="EZG36" s="49"/>
      <c r="EZH36" s="49"/>
      <c r="EZI36" s="24"/>
      <c r="EZJ36" s="24"/>
      <c r="EZK36" s="23"/>
      <c r="EZL36" s="23"/>
      <c r="EZM36" s="48"/>
      <c r="EZN36" s="48"/>
      <c r="EZO36" s="48"/>
      <c r="EZP36" s="48"/>
      <c r="EZQ36" s="49"/>
      <c r="EZR36" s="49"/>
      <c r="EZS36" s="49"/>
      <c r="EZT36" s="49"/>
      <c r="EZU36" s="24"/>
      <c r="EZV36" s="24"/>
      <c r="EZW36" s="23"/>
      <c r="EZX36" s="23"/>
      <c r="EZY36" s="48"/>
      <c r="EZZ36" s="48"/>
      <c r="FAA36" s="48"/>
      <c r="FAB36" s="48"/>
      <c r="FAC36" s="49"/>
      <c r="FAD36" s="49"/>
      <c r="FAE36" s="49"/>
      <c r="FAF36" s="49"/>
      <c r="FAG36" s="24"/>
      <c r="FAH36" s="24"/>
      <c r="FAI36" s="23"/>
      <c r="FAJ36" s="23"/>
      <c r="FAK36" s="48"/>
      <c r="FAL36" s="48"/>
      <c r="FAM36" s="48"/>
      <c r="FAN36" s="48"/>
      <c r="FAO36" s="49"/>
      <c r="FAP36" s="49"/>
      <c r="FAQ36" s="49"/>
      <c r="FAR36" s="49"/>
      <c r="FAS36" s="24"/>
      <c r="FAT36" s="24"/>
      <c r="FAU36" s="23"/>
      <c r="FAV36" s="23"/>
      <c r="FAW36" s="48"/>
      <c r="FAX36" s="48"/>
      <c r="FAY36" s="48"/>
      <c r="FAZ36" s="48"/>
      <c r="FBA36" s="49"/>
      <c r="FBB36" s="49"/>
      <c r="FBC36" s="49"/>
      <c r="FBD36" s="49"/>
      <c r="FBE36" s="24"/>
      <c r="FBF36" s="24"/>
      <c r="FBG36" s="23"/>
      <c r="FBH36" s="23"/>
      <c r="FBI36" s="48"/>
      <c r="FBJ36" s="48"/>
      <c r="FBK36" s="48"/>
      <c r="FBL36" s="48"/>
      <c r="FBM36" s="49"/>
      <c r="FBN36" s="49"/>
      <c r="FBO36" s="49"/>
      <c r="FBP36" s="49"/>
      <c r="FBQ36" s="24"/>
      <c r="FBR36" s="24"/>
      <c r="FBS36" s="23"/>
      <c r="FBT36" s="23"/>
      <c r="FBU36" s="48"/>
      <c r="FBV36" s="48"/>
      <c r="FBW36" s="48"/>
      <c r="FBX36" s="48"/>
      <c r="FBY36" s="49"/>
      <c r="FBZ36" s="49"/>
      <c r="FCA36" s="49"/>
      <c r="FCB36" s="49"/>
      <c r="FCC36" s="24"/>
      <c r="FCD36" s="24"/>
      <c r="FCE36" s="23"/>
      <c r="FCF36" s="23"/>
      <c r="FCG36" s="48"/>
      <c r="FCH36" s="48"/>
      <c r="FCI36" s="48"/>
      <c r="FCJ36" s="48"/>
      <c r="FCK36" s="49"/>
      <c r="FCL36" s="49"/>
      <c r="FCM36" s="49"/>
      <c r="FCN36" s="49"/>
      <c r="FCO36" s="24"/>
      <c r="FCP36" s="24"/>
      <c r="FCQ36" s="23"/>
      <c r="FCR36" s="23"/>
      <c r="FCS36" s="48"/>
      <c r="FCT36" s="48"/>
      <c r="FCU36" s="48"/>
      <c r="FCV36" s="48"/>
      <c r="FCW36" s="49"/>
      <c r="FCX36" s="49"/>
      <c r="FCY36" s="49"/>
      <c r="FCZ36" s="49"/>
      <c r="FDA36" s="24"/>
      <c r="FDB36" s="24"/>
      <c r="FDC36" s="23"/>
      <c r="FDD36" s="23"/>
      <c r="FDE36" s="48"/>
      <c r="FDF36" s="48"/>
      <c r="FDG36" s="48"/>
      <c r="FDH36" s="48"/>
      <c r="FDI36" s="49"/>
      <c r="FDJ36" s="49"/>
      <c r="FDK36" s="49"/>
      <c r="FDL36" s="49"/>
      <c r="FDM36" s="24"/>
      <c r="FDN36" s="24"/>
      <c r="FDO36" s="23"/>
      <c r="FDP36" s="23"/>
      <c r="FDQ36" s="48"/>
      <c r="FDR36" s="48"/>
      <c r="FDS36" s="48"/>
      <c r="FDT36" s="48"/>
      <c r="FDU36" s="49"/>
      <c r="FDV36" s="49"/>
      <c r="FDW36" s="49"/>
      <c r="FDX36" s="49"/>
      <c r="FDY36" s="24"/>
      <c r="FDZ36" s="24"/>
      <c r="FEA36" s="23"/>
      <c r="FEB36" s="23"/>
      <c r="FEC36" s="48"/>
      <c r="FED36" s="48"/>
      <c r="FEE36" s="48"/>
      <c r="FEF36" s="48"/>
      <c r="FEG36" s="49"/>
      <c r="FEH36" s="49"/>
      <c r="FEI36" s="49"/>
      <c r="FEJ36" s="49"/>
      <c r="FEK36" s="24"/>
      <c r="FEL36" s="24"/>
      <c r="FEM36" s="23"/>
      <c r="FEN36" s="23"/>
      <c r="FEO36" s="48"/>
      <c r="FEP36" s="48"/>
      <c r="FEQ36" s="48"/>
      <c r="FER36" s="48"/>
      <c r="FES36" s="49"/>
      <c r="FET36" s="49"/>
      <c r="FEU36" s="49"/>
      <c r="FEV36" s="49"/>
      <c r="FEW36" s="24"/>
      <c r="FEX36" s="24"/>
      <c r="FEY36" s="23"/>
      <c r="FEZ36" s="23"/>
      <c r="FFA36" s="48"/>
      <c r="FFB36" s="48"/>
      <c r="FFC36" s="48"/>
      <c r="FFD36" s="48"/>
      <c r="FFE36" s="49"/>
      <c r="FFF36" s="49"/>
      <c r="FFG36" s="49"/>
      <c r="FFH36" s="49"/>
      <c r="FFI36" s="24"/>
      <c r="FFJ36" s="24"/>
      <c r="FFK36" s="23"/>
      <c r="FFL36" s="23"/>
      <c r="FFM36" s="48"/>
      <c r="FFN36" s="48"/>
      <c r="FFO36" s="48"/>
      <c r="FFP36" s="48"/>
      <c r="FFQ36" s="49"/>
      <c r="FFR36" s="49"/>
      <c r="FFS36" s="49"/>
      <c r="FFT36" s="49"/>
      <c r="FFU36" s="24"/>
      <c r="FFV36" s="24"/>
      <c r="FFW36" s="23"/>
      <c r="FFX36" s="23"/>
      <c r="FFY36" s="48"/>
      <c r="FFZ36" s="48"/>
      <c r="FGA36" s="48"/>
      <c r="FGB36" s="48"/>
      <c r="FGC36" s="49"/>
      <c r="FGD36" s="49"/>
      <c r="FGE36" s="49"/>
      <c r="FGF36" s="49"/>
      <c r="FGG36" s="24"/>
      <c r="FGH36" s="24"/>
      <c r="FGI36" s="23"/>
      <c r="FGJ36" s="23"/>
      <c r="FGK36" s="48"/>
      <c r="FGL36" s="48"/>
      <c r="FGM36" s="48"/>
      <c r="FGN36" s="48"/>
      <c r="FGO36" s="49"/>
      <c r="FGP36" s="49"/>
      <c r="FGQ36" s="49"/>
      <c r="FGR36" s="49"/>
      <c r="FGS36" s="24"/>
      <c r="FGT36" s="24"/>
      <c r="FGU36" s="23"/>
      <c r="FGV36" s="23"/>
      <c r="FGW36" s="48"/>
      <c r="FGX36" s="48"/>
      <c r="FGY36" s="48"/>
      <c r="FGZ36" s="48"/>
      <c r="FHA36" s="49"/>
      <c r="FHB36" s="49"/>
      <c r="FHC36" s="49"/>
      <c r="FHD36" s="49"/>
      <c r="FHE36" s="24"/>
      <c r="FHF36" s="24"/>
      <c r="FHG36" s="23"/>
      <c r="FHH36" s="23"/>
      <c r="FHI36" s="48"/>
      <c r="FHJ36" s="48"/>
      <c r="FHK36" s="48"/>
      <c r="FHL36" s="48"/>
      <c r="FHM36" s="49"/>
      <c r="FHN36" s="49"/>
      <c r="FHO36" s="49"/>
      <c r="FHP36" s="49"/>
      <c r="FHQ36" s="24"/>
      <c r="FHR36" s="24"/>
      <c r="FHS36" s="23"/>
      <c r="FHT36" s="23"/>
      <c r="FHU36" s="48"/>
      <c r="FHV36" s="48"/>
      <c r="FHW36" s="48"/>
      <c r="FHX36" s="48"/>
      <c r="FHY36" s="49"/>
      <c r="FHZ36" s="49"/>
      <c r="FIA36" s="49"/>
      <c r="FIB36" s="49"/>
      <c r="FIC36" s="24"/>
      <c r="FID36" s="24"/>
      <c r="FIE36" s="23"/>
      <c r="FIF36" s="23"/>
      <c r="FIG36" s="48"/>
      <c r="FIH36" s="48"/>
      <c r="FII36" s="48"/>
      <c r="FIJ36" s="48"/>
      <c r="FIK36" s="49"/>
      <c r="FIL36" s="49"/>
      <c r="FIM36" s="49"/>
      <c r="FIN36" s="49"/>
      <c r="FIO36" s="24"/>
      <c r="FIP36" s="24"/>
      <c r="FIQ36" s="23"/>
      <c r="FIR36" s="23"/>
      <c r="FIS36" s="48"/>
      <c r="FIT36" s="48"/>
      <c r="FIU36" s="48"/>
      <c r="FIV36" s="48"/>
      <c r="FIW36" s="49"/>
      <c r="FIX36" s="49"/>
      <c r="FIY36" s="49"/>
      <c r="FIZ36" s="49"/>
      <c r="FJA36" s="24"/>
      <c r="FJB36" s="24"/>
      <c r="FJC36" s="23"/>
      <c r="FJD36" s="23"/>
      <c r="FJE36" s="48"/>
      <c r="FJF36" s="48"/>
      <c r="FJG36" s="48"/>
      <c r="FJH36" s="48"/>
      <c r="FJI36" s="49"/>
      <c r="FJJ36" s="49"/>
      <c r="FJK36" s="49"/>
      <c r="FJL36" s="49"/>
      <c r="FJM36" s="24"/>
      <c r="FJN36" s="24"/>
      <c r="FJO36" s="23"/>
      <c r="FJP36" s="23"/>
      <c r="FJQ36" s="48"/>
      <c r="FJR36" s="48"/>
      <c r="FJS36" s="48"/>
      <c r="FJT36" s="48"/>
      <c r="FJU36" s="49"/>
      <c r="FJV36" s="49"/>
      <c r="FJW36" s="49"/>
      <c r="FJX36" s="49"/>
      <c r="FJY36" s="24"/>
      <c r="FJZ36" s="24"/>
      <c r="FKA36" s="23"/>
      <c r="FKB36" s="23"/>
      <c r="FKC36" s="48"/>
      <c r="FKD36" s="48"/>
      <c r="FKE36" s="48"/>
      <c r="FKF36" s="48"/>
      <c r="FKG36" s="49"/>
      <c r="FKH36" s="49"/>
      <c r="FKI36" s="49"/>
      <c r="FKJ36" s="49"/>
      <c r="FKK36" s="24"/>
      <c r="FKL36" s="24"/>
      <c r="FKM36" s="23"/>
      <c r="FKN36" s="23"/>
      <c r="FKO36" s="48"/>
      <c r="FKP36" s="48"/>
      <c r="FKQ36" s="48"/>
      <c r="FKR36" s="48"/>
      <c r="FKS36" s="49"/>
      <c r="FKT36" s="49"/>
      <c r="FKU36" s="49"/>
      <c r="FKV36" s="49"/>
      <c r="FKW36" s="24"/>
      <c r="FKX36" s="24"/>
      <c r="FKY36" s="23"/>
      <c r="FKZ36" s="23"/>
      <c r="FLA36" s="48"/>
      <c r="FLB36" s="48"/>
      <c r="FLC36" s="48"/>
      <c r="FLD36" s="48"/>
      <c r="FLE36" s="49"/>
      <c r="FLF36" s="49"/>
      <c r="FLG36" s="49"/>
      <c r="FLH36" s="49"/>
      <c r="FLI36" s="24"/>
      <c r="FLJ36" s="24"/>
      <c r="FLK36" s="23"/>
      <c r="FLL36" s="23"/>
      <c r="FLM36" s="48"/>
      <c r="FLN36" s="48"/>
      <c r="FLO36" s="48"/>
      <c r="FLP36" s="48"/>
      <c r="FLQ36" s="49"/>
      <c r="FLR36" s="49"/>
      <c r="FLS36" s="49"/>
      <c r="FLT36" s="49"/>
      <c r="FLU36" s="24"/>
      <c r="FLV36" s="24"/>
      <c r="FLW36" s="23"/>
      <c r="FLX36" s="23"/>
      <c r="FLY36" s="48"/>
      <c r="FLZ36" s="48"/>
      <c r="FMA36" s="48"/>
      <c r="FMB36" s="48"/>
      <c r="FMC36" s="49"/>
      <c r="FMD36" s="49"/>
      <c r="FME36" s="49"/>
      <c r="FMF36" s="49"/>
      <c r="FMG36" s="24"/>
      <c r="FMH36" s="24"/>
      <c r="FMI36" s="23"/>
      <c r="FMJ36" s="23"/>
      <c r="FMK36" s="48"/>
      <c r="FML36" s="48"/>
      <c r="FMM36" s="48"/>
      <c r="FMN36" s="48"/>
      <c r="FMO36" s="49"/>
      <c r="FMP36" s="49"/>
      <c r="FMQ36" s="49"/>
      <c r="FMR36" s="49"/>
      <c r="FMS36" s="24"/>
      <c r="FMT36" s="24"/>
      <c r="FMU36" s="23"/>
      <c r="FMV36" s="23"/>
      <c r="FMW36" s="48"/>
      <c r="FMX36" s="48"/>
      <c r="FMY36" s="48"/>
      <c r="FMZ36" s="48"/>
      <c r="FNA36" s="49"/>
      <c r="FNB36" s="49"/>
      <c r="FNC36" s="49"/>
      <c r="FND36" s="49"/>
      <c r="FNE36" s="24"/>
      <c r="FNF36" s="24"/>
      <c r="FNG36" s="23"/>
      <c r="FNH36" s="23"/>
      <c r="FNI36" s="48"/>
      <c r="FNJ36" s="48"/>
      <c r="FNK36" s="48"/>
      <c r="FNL36" s="48"/>
      <c r="FNM36" s="49"/>
      <c r="FNN36" s="49"/>
      <c r="FNO36" s="49"/>
      <c r="FNP36" s="49"/>
      <c r="FNQ36" s="24"/>
      <c r="FNR36" s="24"/>
      <c r="FNS36" s="23"/>
      <c r="FNT36" s="23"/>
      <c r="FNU36" s="48"/>
      <c r="FNV36" s="48"/>
      <c r="FNW36" s="48"/>
      <c r="FNX36" s="48"/>
      <c r="FNY36" s="49"/>
      <c r="FNZ36" s="49"/>
      <c r="FOA36" s="49"/>
      <c r="FOB36" s="49"/>
      <c r="FOC36" s="24"/>
      <c r="FOD36" s="24"/>
      <c r="FOE36" s="23"/>
      <c r="FOF36" s="23"/>
      <c r="FOG36" s="48"/>
      <c r="FOH36" s="48"/>
      <c r="FOI36" s="48"/>
      <c r="FOJ36" s="48"/>
      <c r="FOK36" s="49"/>
      <c r="FOL36" s="49"/>
      <c r="FOM36" s="49"/>
      <c r="FON36" s="49"/>
      <c r="FOO36" s="24"/>
      <c r="FOP36" s="24"/>
      <c r="FOQ36" s="23"/>
      <c r="FOR36" s="23"/>
      <c r="FOS36" s="48"/>
      <c r="FOT36" s="48"/>
      <c r="FOU36" s="48"/>
      <c r="FOV36" s="48"/>
      <c r="FOW36" s="49"/>
      <c r="FOX36" s="49"/>
      <c r="FOY36" s="49"/>
      <c r="FOZ36" s="49"/>
      <c r="FPA36" s="24"/>
      <c r="FPB36" s="24"/>
      <c r="FPC36" s="23"/>
      <c r="FPD36" s="23"/>
      <c r="FPE36" s="48"/>
      <c r="FPF36" s="48"/>
      <c r="FPG36" s="48"/>
      <c r="FPH36" s="48"/>
      <c r="FPI36" s="49"/>
      <c r="FPJ36" s="49"/>
      <c r="FPK36" s="49"/>
      <c r="FPL36" s="49"/>
      <c r="FPM36" s="24"/>
      <c r="FPN36" s="24"/>
      <c r="FPO36" s="23"/>
      <c r="FPP36" s="23"/>
      <c r="FPQ36" s="48"/>
      <c r="FPR36" s="48"/>
      <c r="FPS36" s="48"/>
      <c r="FPT36" s="48"/>
      <c r="FPU36" s="49"/>
      <c r="FPV36" s="49"/>
      <c r="FPW36" s="49"/>
      <c r="FPX36" s="49"/>
      <c r="FPY36" s="24"/>
      <c r="FPZ36" s="24"/>
      <c r="FQA36" s="23"/>
      <c r="FQB36" s="23"/>
      <c r="FQC36" s="48"/>
      <c r="FQD36" s="48"/>
      <c r="FQE36" s="48"/>
      <c r="FQF36" s="48"/>
      <c r="FQG36" s="49"/>
      <c r="FQH36" s="49"/>
      <c r="FQI36" s="49"/>
      <c r="FQJ36" s="49"/>
      <c r="FQK36" s="24"/>
      <c r="FQL36" s="24"/>
      <c r="FQM36" s="23"/>
      <c r="FQN36" s="23"/>
      <c r="FQO36" s="48"/>
      <c r="FQP36" s="48"/>
      <c r="FQQ36" s="48"/>
      <c r="FQR36" s="48"/>
      <c r="FQS36" s="49"/>
      <c r="FQT36" s="49"/>
      <c r="FQU36" s="49"/>
      <c r="FQV36" s="49"/>
      <c r="FQW36" s="24"/>
      <c r="FQX36" s="24"/>
      <c r="FQY36" s="23"/>
      <c r="FQZ36" s="23"/>
      <c r="FRA36" s="48"/>
      <c r="FRB36" s="48"/>
      <c r="FRC36" s="48"/>
      <c r="FRD36" s="48"/>
      <c r="FRE36" s="49"/>
      <c r="FRF36" s="49"/>
      <c r="FRG36" s="49"/>
      <c r="FRH36" s="49"/>
      <c r="FRI36" s="24"/>
      <c r="FRJ36" s="24"/>
      <c r="FRK36" s="23"/>
      <c r="FRL36" s="23"/>
      <c r="FRM36" s="48"/>
      <c r="FRN36" s="48"/>
      <c r="FRO36" s="48"/>
      <c r="FRP36" s="48"/>
      <c r="FRQ36" s="49"/>
      <c r="FRR36" s="49"/>
      <c r="FRS36" s="49"/>
      <c r="FRT36" s="49"/>
      <c r="FRU36" s="24"/>
      <c r="FRV36" s="24"/>
      <c r="FRW36" s="23"/>
      <c r="FRX36" s="23"/>
      <c r="FRY36" s="48"/>
      <c r="FRZ36" s="48"/>
      <c r="FSA36" s="48"/>
      <c r="FSB36" s="48"/>
      <c r="FSC36" s="49"/>
      <c r="FSD36" s="49"/>
      <c r="FSE36" s="49"/>
      <c r="FSF36" s="49"/>
      <c r="FSG36" s="24"/>
      <c r="FSH36" s="24"/>
      <c r="FSI36" s="23"/>
      <c r="FSJ36" s="23"/>
      <c r="FSK36" s="48"/>
      <c r="FSL36" s="48"/>
      <c r="FSM36" s="48"/>
      <c r="FSN36" s="48"/>
      <c r="FSO36" s="49"/>
      <c r="FSP36" s="49"/>
      <c r="FSQ36" s="49"/>
      <c r="FSR36" s="49"/>
      <c r="FSS36" s="24"/>
      <c r="FST36" s="24"/>
      <c r="FSU36" s="23"/>
      <c r="FSV36" s="23"/>
      <c r="FSW36" s="48"/>
      <c r="FSX36" s="48"/>
      <c r="FSY36" s="48"/>
      <c r="FSZ36" s="48"/>
      <c r="FTA36" s="49"/>
      <c r="FTB36" s="49"/>
      <c r="FTC36" s="49"/>
      <c r="FTD36" s="49"/>
      <c r="FTE36" s="24"/>
      <c r="FTF36" s="24"/>
      <c r="FTG36" s="23"/>
      <c r="FTH36" s="23"/>
      <c r="FTI36" s="48"/>
      <c r="FTJ36" s="48"/>
      <c r="FTK36" s="48"/>
      <c r="FTL36" s="48"/>
      <c r="FTM36" s="49"/>
      <c r="FTN36" s="49"/>
      <c r="FTO36" s="49"/>
      <c r="FTP36" s="49"/>
      <c r="FTQ36" s="24"/>
      <c r="FTR36" s="24"/>
      <c r="FTS36" s="23"/>
      <c r="FTT36" s="23"/>
      <c r="FTU36" s="48"/>
      <c r="FTV36" s="48"/>
      <c r="FTW36" s="48"/>
      <c r="FTX36" s="48"/>
      <c r="FTY36" s="49"/>
      <c r="FTZ36" s="49"/>
      <c r="FUA36" s="49"/>
      <c r="FUB36" s="49"/>
      <c r="FUC36" s="24"/>
      <c r="FUD36" s="24"/>
      <c r="FUE36" s="23"/>
      <c r="FUF36" s="23"/>
      <c r="FUG36" s="48"/>
      <c r="FUH36" s="48"/>
      <c r="FUI36" s="48"/>
      <c r="FUJ36" s="48"/>
      <c r="FUK36" s="49"/>
      <c r="FUL36" s="49"/>
      <c r="FUM36" s="49"/>
      <c r="FUN36" s="49"/>
      <c r="FUO36" s="24"/>
      <c r="FUP36" s="24"/>
      <c r="FUQ36" s="23"/>
      <c r="FUR36" s="23"/>
      <c r="FUS36" s="48"/>
      <c r="FUT36" s="48"/>
      <c r="FUU36" s="48"/>
      <c r="FUV36" s="48"/>
      <c r="FUW36" s="49"/>
      <c r="FUX36" s="49"/>
      <c r="FUY36" s="49"/>
      <c r="FUZ36" s="49"/>
      <c r="FVA36" s="24"/>
      <c r="FVB36" s="24"/>
      <c r="FVC36" s="23"/>
      <c r="FVD36" s="23"/>
      <c r="FVE36" s="48"/>
      <c r="FVF36" s="48"/>
      <c r="FVG36" s="48"/>
      <c r="FVH36" s="48"/>
      <c r="FVI36" s="49"/>
      <c r="FVJ36" s="49"/>
      <c r="FVK36" s="49"/>
      <c r="FVL36" s="49"/>
      <c r="FVM36" s="24"/>
      <c r="FVN36" s="24"/>
      <c r="FVO36" s="23"/>
      <c r="FVP36" s="23"/>
      <c r="FVQ36" s="48"/>
      <c r="FVR36" s="48"/>
      <c r="FVS36" s="48"/>
      <c r="FVT36" s="48"/>
      <c r="FVU36" s="49"/>
      <c r="FVV36" s="49"/>
      <c r="FVW36" s="49"/>
      <c r="FVX36" s="49"/>
      <c r="FVY36" s="24"/>
      <c r="FVZ36" s="24"/>
      <c r="FWA36" s="23"/>
      <c r="FWB36" s="23"/>
      <c r="FWC36" s="48"/>
      <c r="FWD36" s="48"/>
      <c r="FWE36" s="48"/>
      <c r="FWF36" s="48"/>
      <c r="FWG36" s="49"/>
      <c r="FWH36" s="49"/>
      <c r="FWI36" s="49"/>
      <c r="FWJ36" s="49"/>
      <c r="FWK36" s="24"/>
      <c r="FWL36" s="24"/>
      <c r="FWM36" s="23"/>
      <c r="FWN36" s="23"/>
      <c r="FWO36" s="48"/>
      <c r="FWP36" s="48"/>
      <c r="FWQ36" s="48"/>
      <c r="FWR36" s="48"/>
      <c r="FWS36" s="49"/>
      <c r="FWT36" s="49"/>
      <c r="FWU36" s="49"/>
      <c r="FWV36" s="49"/>
      <c r="FWW36" s="24"/>
      <c r="FWX36" s="24"/>
      <c r="FWY36" s="23"/>
      <c r="FWZ36" s="23"/>
      <c r="FXA36" s="48"/>
      <c r="FXB36" s="48"/>
      <c r="FXC36" s="48"/>
      <c r="FXD36" s="48"/>
      <c r="FXE36" s="49"/>
      <c r="FXF36" s="49"/>
      <c r="FXG36" s="49"/>
      <c r="FXH36" s="49"/>
      <c r="FXI36" s="24"/>
      <c r="FXJ36" s="24"/>
      <c r="FXK36" s="23"/>
      <c r="FXL36" s="23"/>
      <c r="FXM36" s="48"/>
      <c r="FXN36" s="48"/>
      <c r="FXO36" s="48"/>
      <c r="FXP36" s="48"/>
      <c r="FXQ36" s="49"/>
      <c r="FXR36" s="49"/>
      <c r="FXS36" s="49"/>
      <c r="FXT36" s="49"/>
      <c r="FXU36" s="24"/>
      <c r="FXV36" s="24"/>
      <c r="FXW36" s="23"/>
      <c r="FXX36" s="23"/>
      <c r="FXY36" s="48"/>
      <c r="FXZ36" s="48"/>
      <c r="FYA36" s="48"/>
      <c r="FYB36" s="48"/>
      <c r="FYC36" s="49"/>
      <c r="FYD36" s="49"/>
      <c r="FYE36" s="49"/>
      <c r="FYF36" s="49"/>
      <c r="FYG36" s="24"/>
      <c r="FYH36" s="24"/>
      <c r="FYI36" s="23"/>
      <c r="FYJ36" s="23"/>
      <c r="FYK36" s="48"/>
      <c r="FYL36" s="48"/>
      <c r="FYM36" s="48"/>
      <c r="FYN36" s="48"/>
      <c r="FYO36" s="49"/>
      <c r="FYP36" s="49"/>
      <c r="FYQ36" s="49"/>
      <c r="FYR36" s="49"/>
      <c r="FYS36" s="24"/>
      <c r="FYT36" s="24"/>
      <c r="FYU36" s="23"/>
      <c r="FYV36" s="23"/>
      <c r="FYW36" s="48"/>
      <c r="FYX36" s="48"/>
      <c r="FYY36" s="48"/>
      <c r="FYZ36" s="48"/>
      <c r="FZA36" s="49"/>
      <c r="FZB36" s="49"/>
      <c r="FZC36" s="49"/>
      <c r="FZD36" s="49"/>
      <c r="FZE36" s="24"/>
      <c r="FZF36" s="24"/>
      <c r="FZG36" s="23"/>
      <c r="FZH36" s="23"/>
      <c r="FZI36" s="48"/>
      <c r="FZJ36" s="48"/>
      <c r="FZK36" s="48"/>
      <c r="FZL36" s="48"/>
      <c r="FZM36" s="49"/>
      <c r="FZN36" s="49"/>
      <c r="FZO36" s="49"/>
      <c r="FZP36" s="49"/>
      <c r="FZQ36" s="24"/>
      <c r="FZR36" s="24"/>
      <c r="FZS36" s="23"/>
      <c r="FZT36" s="23"/>
      <c r="FZU36" s="48"/>
      <c r="FZV36" s="48"/>
      <c r="FZW36" s="48"/>
      <c r="FZX36" s="48"/>
      <c r="FZY36" s="49"/>
      <c r="FZZ36" s="49"/>
      <c r="GAA36" s="49"/>
      <c r="GAB36" s="49"/>
      <c r="GAC36" s="24"/>
      <c r="GAD36" s="24"/>
      <c r="GAE36" s="23"/>
      <c r="GAF36" s="23"/>
      <c r="GAG36" s="48"/>
      <c r="GAH36" s="48"/>
      <c r="GAI36" s="48"/>
      <c r="GAJ36" s="48"/>
      <c r="GAK36" s="49"/>
      <c r="GAL36" s="49"/>
      <c r="GAM36" s="49"/>
      <c r="GAN36" s="49"/>
      <c r="GAO36" s="24"/>
      <c r="GAP36" s="24"/>
      <c r="GAQ36" s="23"/>
      <c r="GAR36" s="23"/>
      <c r="GAS36" s="48"/>
      <c r="GAT36" s="48"/>
      <c r="GAU36" s="48"/>
      <c r="GAV36" s="48"/>
      <c r="GAW36" s="49"/>
      <c r="GAX36" s="49"/>
      <c r="GAY36" s="49"/>
      <c r="GAZ36" s="49"/>
      <c r="GBA36" s="24"/>
      <c r="GBB36" s="24"/>
      <c r="GBC36" s="23"/>
      <c r="GBD36" s="23"/>
      <c r="GBE36" s="48"/>
      <c r="GBF36" s="48"/>
      <c r="GBG36" s="48"/>
      <c r="GBH36" s="48"/>
      <c r="GBI36" s="49"/>
      <c r="GBJ36" s="49"/>
      <c r="GBK36" s="49"/>
      <c r="GBL36" s="49"/>
      <c r="GBM36" s="24"/>
      <c r="GBN36" s="24"/>
      <c r="GBO36" s="23"/>
      <c r="GBP36" s="23"/>
      <c r="GBQ36" s="48"/>
      <c r="GBR36" s="48"/>
      <c r="GBS36" s="48"/>
      <c r="GBT36" s="48"/>
      <c r="GBU36" s="49"/>
      <c r="GBV36" s="49"/>
      <c r="GBW36" s="49"/>
      <c r="GBX36" s="49"/>
      <c r="GBY36" s="24"/>
      <c r="GBZ36" s="24"/>
      <c r="GCA36" s="23"/>
      <c r="GCB36" s="23"/>
      <c r="GCC36" s="48"/>
      <c r="GCD36" s="48"/>
      <c r="GCE36" s="48"/>
      <c r="GCF36" s="48"/>
      <c r="GCG36" s="49"/>
      <c r="GCH36" s="49"/>
      <c r="GCI36" s="49"/>
      <c r="GCJ36" s="49"/>
      <c r="GCK36" s="24"/>
      <c r="GCL36" s="24"/>
      <c r="GCM36" s="23"/>
      <c r="GCN36" s="23"/>
      <c r="GCO36" s="48"/>
      <c r="GCP36" s="48"/>
      <c r="GCQ36" s="48"/>
      <c r="GCR36" s="48"/>
      <c r="GCS36" s="49"/>
      <c r="GCT36" s="49"/>
      <c r="GCU36" s="49"/>
      <c r="GCV36" s="49"/>
      <c r="GCW36" s="24"/>
      <c r="GCX36" s="24"/>
      <c r="GCY36" s="23"/>
      <c r="GCZ36" s="23"/>
      <c r="GDA36" s="48"/>
      <c r="GDB36" s="48"/>
      <c r="GDC36" s="48"/>
      <c r="GDD36" s="48"/>
      <c r="GDE36" s="49"/>
      <c r="GDF36" s="49"/>
      <c r="GDG36" s="49"/>
      <c r="GDH36" s="49"/>
      <c r="GDI36" s="24"/>
      <c r="GDJ36" s="24"/>
      <c r="GDK36" s="23"/>
      <c r="GDL36" s="23"/>
      <c r="GDM36" s="48"/>
      <c r="GDN36" s="48"/>
      <c r="GDO36" s="48"/>
      <c r="GDP36" s="48"/>
      <c r="GDQ36" s="49"/>
      <c r="GDR36" s="49"/>
      <c r="GDS36" s="49"/>
      <c r="GDT36" s="49"/>
      <c r="GDU36" s="24"/>
      <c r="GDV36" s="24"/>
      <c r="GDW36" s="23"/>
      <c r="GDX36" s="23"/>
      <c r="GDY36" s="48"/>
      <c r="GDZ36" s="48"/>
      <c r="GEA36" s="48"/>
      <c r="GEB36" s="48"/>
      <c r="GEC36" s="49"/>
      <c r="GED36" s="49"/>
      <c r="GEE36" s="49"/>
      <c r="GEF36" s="49"/>
      <c r="GEG36" s="24"/>
      <c r="GEH36" s="24"/>
      <c r="GEI36" s="23"/>
      <c r="GEJ36" s="23"/>
      <c r="GEK36" s="48"/>
      <c r="GEL36" s="48"/>
      <c r="GEM36" s="48"/>
      <c r="GEN36" s="48"/>
      <c r="GEO36" s="49"/>
      <c r="GEP36" s="49"/>
      <c r="GEQ36" s="49"/>
      <c r="GER36" s="49"/>
      <c r="GES36" s="24"/>
      <c r="GET36" s="24"/>
      <c r="GEU36" s="23"/>
      <c r="GEV36" s="23"/>
      <c r="GEW36" s="48"/>
      <c r="GEX36" s="48"/>
      <c r="GEY36" s="48"/>
      <c r="GEZ36" s="48"/>
      <c r="GFA36" s="49"/>
      <c r="GFB36" s="49"/>
      <c r="GFC36" s="49"/>
      <c r="GFD36" s="49"/>
      <c r="GFE36" s="24"/>
      <c r="GFF36" s="24"/>
      <c r="GFG36" s="23"/>
      <c r="GFH36" s="23"/>
      <c r="GFI36" s="48"/>
      <c r="GFJ36" s="48"/>
      <c r="GFK36" s="48"/>
      <c r="GFL36" s="48"/>
      <c r="GFM36" s="49"/>
      <c r="GFN36" s="49"/>
      <c r="GFO36" s="49"/>
      <c r="GFP36" s="49"/>
      <c r="GFQ36" s="24"/>
      <c r="GFR36" s="24"/>
      <c r="GFS36" s="23"/>
      <c r="GFT36" s="23"/>
      <c r="GFU36" s="48"/>
      <c r="GFV36" s="48"/>
      <c r="GFW36" s="48"/>
      <c r="GFX36" s="48"/>
      <c r="GFY36" s="49"/>
      <c r="GFZ36" s="49"/>
      <c r="GGA36" s="49"/>
      <c r="GGB36" s="49"/>
      <c r="GGC36" s="24"/>
      <c r="GGD36" s="24"/>
      <c r="GGE36" s="23"/>
      <c r="GGF36" s="23"/>
      <c r="GGG36" s="48"/>
      <c r="GGH36" s="48"/>
      <c r="GGI36" s="48"/>
      <c r="GGJ36" s="48"/>
      <c r="GGK36" s="49"/>
      <c r="GGL36" s="49"/>
      <c r="GGM36" s="49"/>
      <c r="GGN36" s="49"/>
      <c r="GGO36" s="24"/>
      <c r="GGP36" s="24"/>
      <c r="GGQ36" s="23"/>
      <c r="GGR36" s="23"/>
      <c r="GGS36" s="48"/>
      <c r="GGT36" s="48"/>
      <c r="GGU36" s="48"/>
      <c r="GGV36" s="48"/>
      <c r="GGW36" s="49"/>
      <c r="GGX36" s="49"/>
      <c r="GGY36" s="49"/>
      <c r="GGZ36" s="49"/>
      <c r="GHA36" s="24"/>
      <c r="GHB36" s="24"/>
      <c r="GHC36" s="23"/>
      <c r="GHD36" s="23"/>
      <c r="GHE36" s="48"/>
      <c r="GHF36" s="48"/>
      <c r="GHG36" s="48"/>
      <c r="GHH36" s="48"/>
      <c r="GHI36" s="49"/>
      <c r="GHJ36" s="49"/>
      <c r="GHK36" s="49"/>
      <c r="GHL36" s="49"/>
      <c r="GHM36" s="24"/>
      <c r="GHN36" s="24"/>
      <c r="GHO36" s="23"/>
      <c r="GHP36" s="23"/>
      <c r="GHQ36" s="48"/>
      <c r="GHR36" s="48"/>
      <c r="GHS36" s="48"/>
      <c r="GHT36" s="48"/>
      <c r="GHU36" s="49"/>
      <c r="GHV36" s="49"/>
      <c r="GHW36" s="49"/>
      <c r="GHX36" s="49"/>
      <c r="GHY36" s="24"/>
      <c r="GHZ36" s="24"/>
      <c r="GIA36" s="23"/>
      <c r="GIB36" s="23"/>
      <c r="GIC36" s="48"/>
      <c r="GID36" s="48"/>
      <c r="GIE36" s="48"/>
      <c r="GIF36" s="48"/>
      <c r="GIG36" s="49"/>
      <c r="GIH36" s="49"/>
      <c r="GII36" s="49"/>
      <c r="GIJ36" s="49"/>
      <c r="GIK36" s="24"/>
      <c r="GIL36" s="24"/>
      <c r="GIM36" s="23"/>
      <c r="GIN36" s="23"/>
      <c r="GIO36" s="48"/>
      <c r="GIP36" s="48"/>
      <c r="GIQ36" s="48"/>
      <c r="GIR36" s="48"/>
      <c r="GIS36" s="49"/>
      <c r="GIT36" s="49"/>
      <c r="GIU36" s="49"/>
      <c r="GIV36" s="49"/>
      <c r="GIW36" s="24"/>
      <c r="GIX36" s="24"/>
      <c r="GIY36" s="23"/>
      <c r="GIZ36" s="23"/>
      <c r="GJA36" s="48"/>
      <c r="GJB36" s="48"/>
      <c r="GJC36" s="48"/>
      <c r="GJD36" s="48"/>
      <c r="GJE36" s="49"/>
      <c r="GJF36" s="49"/>
      <c r="GJG36" s="49"/>
      <c r="GJH36" s="49"/>
      <c r="GJI36" s="24"/>
      <c r="GJJ36" s="24"/>
      <c r="GJK36" s="23"/>
      <c r="GJL36" s="23"/>
      <c r="GJM36" s="48"/>
      <c r="GJN36" s="48"/>
      <c r="GJO36" s="48"/>
      <c r="GJP36" s="48"/>
      <c r="GJQ36" s="49"/>
      <c r="GJR36" s="49"/>
      <c r="GJS36" s="49"/>
      <c r="GJT36" s="49"/>
      <c r="GJU36" s="24"/>
      <c r="GJV36" s="24"/>
      <c r="GJW36" s="23"/>
      <c r="GJX36" s="23"/>
      <c r="GJY36" s="48"/>
      <c r="GJZ36" s="48"/>
      <c r="GKA36" s="48"/>
      <c r="GKB36" s="48"/>
      <c r="GKC36" s="49"/>
      <c r="GKD36" s="49"/>
      <c r="GKE36" s="49"/>
      <c r="GKF36" s="49"/>
      <c r="GKG36" s="24"/>
      <c r="GKH36" s="24"/>
      <c r="GKI36" s="23"/>
      <c r="GKJ36" s="23"/>
      <c r="GKK36" s="48"/>
      <c r="GKL36" s="48"/>
      <c r="GKM36" s="48"/>
      <c r="GKN36" s="48"/>
      <c r="GKO36" s="49"/>
      <c r="GKP36" s="49"/>
      <c r="GKQ36" s="49"/>
      <c r="GKR36" s="49"/>
      <c r="GKS36" s="24"/>
      <c r="GKT36" s="24"/>
      <c r="GKU36" s="23"/>
      <c r="GKV36" s="23"/>
      <c r="GKW36" s="48"/>
      <c r="GKX36" s="48"/>
      <c r="GKY36" s="48"/>
      <c r="GKZ36" s="48"/>
      <c r="GLA36" s="49"/>
      <c r="GLB36" s="49"/>
      <c r="GLC36" s="49"/>
      <c r="GLD36" s="49"/>
      <c r="GLE36" s="24"/>
      <c r="GLF36" s="24"/>
      <c r="GLG36" s="23"/>
      <c r="GLH36" s="23"/>
      <c r="GLI36" s="48"/>
      <c r="GLJ36" s="48"/>
      <c r="GLK36" s="48"/>
      <c r="GLL36" s="48"/>
      <c r="GLM36" s="49"/>
      <c r="GLN36" s="49"/>
      <c r="GLO36" s="49"/>
      <c r="GLP36" s="49"/>
      <c r="GLQ36" s="24"/>
      <c r="GLR36" s="24"/>
      <c r="GLS36" s="23"/>
      <c r="GLT36" s="23"/>
      <c r="GLU36" s="48"/>
      <c r="GLV36" s="48"/>
      <c r="GLW36" s="48"/>
      <c r="GLX36" s="48"/>
      <c r="GLY36" s="49"/>
      <c r="GLZ36" s="49"/>
      <c r="GMA36" s="49"/>
      <c r="GMB36" s="49"/>
      <c r="GMC36" s="24"/>
      <c r="GMD36" s="24"/>
      <c r="GME36" s="23"/>
      <c r="GMF36" s="23"/>
      <c r="GMG36" s="48"/>
      <c r="GMH36" s="48"/>
      <c r="GMI36" s="48"/>
      <c r="GMJ36" s="48"/>
      <c r="GMK36" s="49"/>
      <c r="GML36" s="49"/>
      <c r="GMM36" s="49"/>
      <c r="GMN36" s="49"/>
      <c r="GMO36" s="24"/>
      <c r="GMP36" s="24"/>
      <c r="GMQ36" s="23"/>
      <c r="GMR36" s="23"/>
      <c r="GMS36" s="48"/>
      <c r="GMT36" s="48"/>
      <c r="GMU36" s="48"/>
      <c r="GMV36" s="48"/>
      <c r="GMW36" s="49"/>
      <c r="GMX36" s="49"/>
      <c r="GMY36" s="49"/>
      <c r="GMZ36" s="49"/>
      <c r="GNA36" s="24"/>
      <c r="GNB36" s="24"/>
      <c r="GNC36" s="23"/>
      <c r="GND36" s="23"/>
      <c r="GNE36" s="48"/>
      <c r="GNF36" s="48"/>
      <c r="GNG36" s="48"/>
      <c r="GNH36" s="48"/>
      <c r="GNI36" s="49"/>
      <c r="GNJ36" s="49"/>
      <c r="GNK36" s="49"/>
      <c r="GNL36" s="49"/>
      <c r="GNM36" s="24"/>
      <c r="GNN36" s="24"/>
      <c r="GNO36" s="23"/>
      <c r="GNP36" s="23"/>
      <c r="GNQ36" s="48"/>
      <c r="GNR36" s="48"/>
      <c r="GNS36" s="48"/>
      <c r="GNT36" s="48"/>
      <c r="GNU36" s="49"/>
      <c r="GNV36" s="49"/>
      <c r="GNW36" s="49"/>
      <c r="GNX36" s="49"/>
      <c r="GNY36" s="24"/>
      <c r="GNZ36" s="24"/>
      <c r="GOA36" s="23"/>
      <c r="GOB36" s="23"/>
      <c r="GOC36" s="48"/>
      <c r="GOD36" s="48"/>
      <c r="GOE36" s="48"/>
      <c r="GOF36" s="48"/>
      <c r="GOG36" s="49"/>
      <c r="GOH36" s="49"/>
      <c r="GOI36" s="49"/>
      <c r="GOJ36" s="49"/>
      <c r="GOK36" s="24"/>
      <c r="GOL36" s="24"/>
      <c r="GOM36" s="23"/>
      <c r="GON36" s="23"/>
      <c r="GOO36" s="48"/>
      <c r="GOP36" s="48"/>
      <c r="GOQ36" s="48"/>
      <c r="GOR36" s="48"/>
      <c r="GOS36" s="49"/>
      <c r="GOT36" s="49"/>
      <c r="GOU36" s="49"/>
      <c r="GOV36" s="49"/>
      <c r="GOW36" s="24"/>
      <c r="GOX36" s="24"/>
      <c r="GOY36" s="23"/>
      <c r="GOZ36" s="23"/>
      <c r="GPA36" s="48"/>
      <c r="GPB36" s="48"/>
      <c r="GPC36" s="48"/>
      <c r="GPD36" s="48"/>
      <c r="GPE36" s="49"/>
      <c r="GPF36" s="49"/>
      <c r="GPG36" s="49"/>
      <c r="GPH36" s="49"/>
      <c r="GPI36" s="24"/>
      <c r="GPJ36" s="24"/>
      <c r="GPK36" s="23"/>
      <c r="GPL36" s="23"/>
      <c r="GPM36" s="48"/>
      <c r="GPN36" s="48"/>
      <c r="GPO36" s="48"/>
      <c r="GPP36" s="48"/>
      <c r="GPQ36" s="49"/>
      <c r="GPR36" s="49"/>
      <c r="GPS36" s="49"/>
      <c r="GPT36" s="49"/>
      <c r="GPU36" s="24"/>
      <c r="GPV36" s="24"/>
      <c r="GPW36" s="23"/>
      <c r="GPX36" s="23"/>
      <c r="GPY36" s="48"/>
      <c r="GPZ36" s="48"/>
      <c r="GQA36" s="48"/>
      <c r="GQB36" s="48"/>
      <c r="GQC36" s="49"/>
      <c r="GQD36" s="49"/>
      <c r="GQE36" s="49"/>
      <c r="GQF36" s="49"/>
      <c r="GQG36" s="24"/>
      <c r="GQH36" s="24"/>
      <c r="GQI36" s="23"/>
      <c r="GQJ36" s="23"/>
      <c r="GQK36" s="48"/>
      <c r="GQL36" s="48"/>
      <c r="GQM36" s="48"/>
      <c r="GQN36" s="48"/>
      <c r="GQO36" s="49"/>
      <c r="GQP36" s="49"/>
      <c r="GQQ36" s="49"/>
      <c r="GQR36" s="49"/>
      <c r="GQS36" s="24"/>
      <c r="GQT36" s="24"/>
      <c r="GQU36" s="23"/>
      <c r="GQV36" s="23"/>
      <c r="GQW36" s="48"/>
      <c r="GQX36" s="48"/>
      <c r="GQY36" s="48"/>
      <c r="GQZ36" s="48"/>
      <c r="GRA36" s="49"/>
      <c r="GRB36" s="49"/>
      <c r="GRC36" s="49"/>
      <c r="GRD36" s="49"/>
      <c r="GRE36" s="24"/>
      <c r="GRF36" s="24"/>
      <c r="GRG36" s="23"/>
      <c r="GRH36" s="23"/>
      <c r="GRI36" s="48"/>
      <c r="GRJ36" s="48"/>
      <c r="GRK36" s="48"/>
      <c r="GRL36" s="48"/>
      <c r="GRM36" s="49"/>
      <c r="GRN36" s="49"/>
      <c r="GRO36" s="49"/>
      <c r="GRP36" s="49"/>
      <c r="GRQ36" s="24"/>
      <c r="GRR36" s="24"/>
      <c r="GRS36" s="23"/>
      <c r="GRT36" s="23"/>
      <c r="GRU36" s="48"/>
      <c r="GRV36" s="48"/>
      <c r="GRW36" s="48"/>
      <c r="GRX36" s="48"/>
      <c r="GRY36" s="49"/>
      <c r="GRZ36" s="49"/>
      <c r="GSA36" s="49"/>
      <c r="GSB36" s="49"/>
      <c r="GSC36" s="24"/>
      <c r="GSD36" s="24"/>
      <c r="GSE36" s="23"/>
      <c r="GSF36" s="23"/>
      <c r="GSG36" s="48"/>
      <c r="GSH36" s="48"/>
      <c r="GSI36" s="48"/>
      <c r="GSJ36" s="48"/>
      <c r="GSK36" s="49"/>
      <c r="GSL36" s="49"/>
      <c r="GSM36" s="49"/>
      <c r="GSN36" s="49"/>
      <c r="GSO36" s="24"/>
      <c r="GSP36" s="24"/>
      <c r="GSQ36" s="23"/>
      <c r="GSR36" s="23"/>
      <c r="GSS36" s="48"/>
      <c r="GST36" s="48"/>
      <c r="GSU36" s="48"/>
      <c r="GSV36" s="48"/>
      <c r="GSW36" s="49"/>
      <c r="GSX36" s="49"/>
      <c r="GSY36" s="49"/>
      <c r="GSZ36" s="49"/>
      <c r="GTA36" s="24"/>
      <c r="GTB36" s="24"/>
      <c r="GTC36" s="23"/>
      <c r="GTD36" s="23"/>
      <c r="GTE36" s="48"/>
      <c r="GTF36" s="48"/>
      <c r="GTG36" s="48"/>
      <c r="GTH36" s="48"/>
      <c r="GTI36" s="49"/>
      <c r="GTJ36" s="49"/>
      <c r="GTK36" s="49"/>
      <c r="GTL36" s="49"/>
      <c r="GTM36" s="24"/>
      <c r="GTN36" s="24"/>
      <c r="GTO36" s="23"/>
      <c r="GTP36" s="23"/>
      <c r="GTQ36" s="48"/>
      <c r="GTR36" s="48"/>
      <c r="GTS36" s="48"/>
      <c r="GTT36" s="48"/>
      <c r="GTU36" s="49"/>
      <c r="GTV36" s="49"/>
      <c r="GTW36" s="49"/>
      <c r="GTX36" s="49"/>
      <c r="GTY36" s="24"/>
      <c r="GTZ36" s="24"/>
      <c r="GUA36" s="23"/>
      <c r="GUB36" s="23"/>
      <c r="GUC36" s="48"/>
      <c r="GUD36" s="48"/>
      <c r="GUE36" s="48"/>
      <c r="GUF36" s="48"/>
      <c r="GUG36" s="49"/>
      <c r="GUH36" s="49"/>
      <c r="GUI36" s="49"/>
      <c r="GUJ36" s="49"/>
      <c r="GUK36" s="24"/>
      <c r="GUL36" s="24"/>
      <c r="GUM36" s="23"/>
      <c r="GUN36" s="23"/>
      <c r="GUO36" s="48"/>
      <c r="GUP36" s="48"/>
      <c r="GUQ36" s="48"/>
      <c r="GUR36" s="48"/>
      <c r="GUS36" s="49"/>
      <c r="GUT36" s="49"/>
      <c r="GUU36" s="49"/>
      <c r="GUV36" s="49"/>
      <c r="GUW36" s="24"/>
      <c r="GUX36" s="24"/>
      <c r="GUY36" s="23"/>
      <c r="GUZ36" s="23"/>
      <c r="GVA36" s="48"/>
      <c r="GVB36" s="48"/>
      <c r="GVC36" s="48"/>
      <c r="GVD36" s="48"/>
      <c r="GVE36" s="49"/>
      <c r="GVF36" s="49"/>
      <c r="GVG36" s="49"/>
      <c r="GVH36" s="49"/>
      <c r="GVI36" s="24"/>
      <c r="GVJ36" s="24"/>
      <c r="GVK36" s="23"/>
      <c r="GVL36" s="23"/>
      <c r="GVM36" s="48"/>
      <c r="GVN36" s="48"/>
      <c r="GVO36" s="48"/>
      <c r="GVP36" s="48"/>
      <c r="GVQ36" s="49"/>
      <c r="GVR36" s="49"/>
      <c r="GVS36" s="49"/>
      <c r="GVT36" s="49"/>
      <c r="GVU36" s="24"/>
      <c r="GVV36" s="24"/>
      <c r="GVW36" s="23"/>
      <c r="GVX36" s="23"/>
      <c r="GVY36" s="48"/>
      <c r="GVZ36" s="48"/>
      <c r="GWA36" s="48"/>
      <c r="GWB36" s="48"/>
      <c r="GWC36" s="49"/>
      <c r="GWD36" s="49"/>
      <c r="GWE36" s="49"/>
      <c r="GWF36" s="49"/>
      <c r="GWG36" s="24"/>
      <c r="GWH36" s="24"/>
      <c r="GWI36" s="23"/>
      <c r="GWJ36" s="23"/>
      <c r="GWK36" s="48"/>
      <c r="GWL36" s="48"/>
      <c r="GWM36" s="48"/>
      <c r="GWN36" s="48"/>
      <c r="GWO36" s="49"/>
      <c r="GWP36" s="49"/>
      <c r="GWQ36" s="49"/>
      <c r="GWR36" s="49"/>
      <c r="GWS36" s="24"/>
      <c r="GWT36" s="24"/>
      <c r="GWU36" s="23"/>
      <c r="GWV36" s="23"/>
      <c r="GWW36" s="48"/>
      <c r="GWX36" s="48"/>
      <c r="GWY36" s="48"/>
      <c r="GWZ36" s="48"/>
      <c r="GXA36" s="49"/>
      <c r="GXB36" s="49"/>
      <c r="GXC36" s="49"/>
      <c r="GXD36" s="49"/>
      <c r="GXE36" s="24"/>
      <c r="GXF36" s="24"/>
      <c r="GXG36" s="23"/>
      <c r="GXH36" s="23"/>
      <c r="GXI36" s="48"/>
      <c r="GXJ36" s="48"/>
      <c r="GXK36" s="48"/>
      <c r="GXL36" s="48"/>
      <c r="GXM36" s="49"/>
      <c r="GXN36" s="49"/>
      <c r="GXO36" s="49"/>
      <c r="GXP36" s="49"/>
      <c r="GXQ36" s="24"/>
      <c r="GXR36" s="24"/>
      <c r="GXS36" s="23"/>
      <c r="GXT36" s="23"/>
      <c r="GXU36" s="48"/>
      <c r="GXV36" s="48"/>
      <c r="GXW36" s="48"/>
      <c r="GXX36" s="48"/>
      <c r="GXY36" s="49"/>
      <c r="GXZ36" s="49"/>
      <c r="GYA36" s="49"/>
      <c r="GYB36" s="49"/>
      <c r="GYC36" s="24"/>
      <c r="GYD36" s="24"/>
      <c r="GYE36" s="23"/>
      <c r="GYF36" s="23"/>
      <c r="GYG36" s="48"/>
      <c r="GYH36" s="48"/>
      <c r="GYI36" s="48"/>
      <c r="GYJ36" s="48"/>
      <c r="GYK36" s="49"/>
      <c r="GYL36" s="49"/>
      <c r="GYM36" s="49"/>
      <c r="GYN36" s="49"/>
      <c r="GYO36" s="24"/>
      <c r="GYP36" s="24"/>
      <c r="GYQ36" s="23"/>
      <c r="GYR36" s="23"/>
      <c r="GYS36" s="48"/>
      <c r="GYT36" s="48"/>
      <c r="GYU36" s="48"/>
      <c r="GYV36" s="48"/>
      <c r="GYW36" s="49"/>
      <c r="GYX36" s="49"/>
      <c r="GYY36" s="49"/>
      <c r="GYZ36" s="49"/>
      <c r="GZA36" s="24"/>
      <c r="GZB36" s="24"/>
      <c r="GZC36" s="23"/>
      <c r="GZD36" s="23"/>
      <c r="GZE36" s="48"/>
      <c r="GZF36" s="48"/>
      <c r="GZG36" s="48"/>
      <c r="GZH36" s="48"/>
      <c r="GZI36" s="49"/>
      <c r="GZJ36" s="49"/>
      <c r="GZK36" s="49"/>
      <c r="GZL36" s="49"/>
      <c r="GZM36" s="24"/>
      <c r="GZN36" s="24"/>
      <c r="GZO36" s="23"/>
      <c r="GZP36" s="23"/>
      <c r="GZQ36" s="48"/>
      <c r="GZR36" s="48"/>
      <c r="GZS36" s="48"/>
      <c r="GZT36" s="48"/>
      <c r="GZU36" s="49"/>
      <c r="GZV36" s="49"/>
      <c r="GZW36" s="49"/>
      <c r="GZX36" s="49"/>
      <c r="GZY36" s="24"/>
      <c r="GZZ36" s="24"/>
      <c r="HAA36" s="23"/>
      <c r="HAB36" s="23"/>
      <c r="HAC36" s="48"/>
      <c r="HAD36" s="48"/>
      <c r="HAE36" s="48"/>
      <c r="HAF36" s="48"/>
      <c r="HAG36" s="49"/>
      <c r="HAH36" s="49"/>
      <c r="HAI36" s="49"/>
      <c r="HAJ36" s="49"/>
      <c r="HAK36" s="24"/>
      <c r="HAL36" s="24"/>
      <c r="HAM36" s="23"/>
      <c r="HAN36" s="23"/>
      <c r="HAO36" s="48"/>
      <c r="HAP36" s="48"/>
      <c r="HAQ36" s="48"/>
      <c r="HAR36" s="48"/>
      <c r="HAS36" s="49"/>
      <c r="HAT36" s="49"/>
      <c r="HAU36" s="49"/>
      <c r="HAV36" s="49"/>
      <c r="HAW36" s="24"/>
      <c r="HAX36" s="24"/>
      <c r="HAY36" s="23"/>
      <c r="HAZ36" s="23"/>
      <c r="HBA36" s="48"/>
      <c r="HBB36" s="48"/>
      <c r="HBC36" s="48"/>
      <c r="HBD36" s="48"/>
      <c r="HBE36" s="49"/>
      <c r="HBF36" s="49"/>
      <c r="HBG36" s="49"/>
      <c r="HBH36" s="49"/>
      <c r="HBI36" s="24"/>
      <c r="HBJ36" s="24"/>
      <c r="HBK36" s="23"/>
      <c r="HBL36" s="23"/>
      <c r="HBM36" s="48"/>
      <c r="HBN36" s="48"/>
      <c r="HBO36" s="48"/>
      <c r="HBP36" s="48"/>
      <c r="HBQ36" s="49"/>
      <c r="HBR36" s="49"/>
      <c r="HBS36" s="49"/>
      <c r="HBT36" s="49"/>
      <c r="HBU36" s="24"/>
      <c r="HBV36" s="24"/>
      <c r="HBW36" s="23"/>
      <c r="HBX36" s="23"/>
      <c r="HBY36" s="48"/>
      <c r="HBZ36" s="48"/>
      <c r="HCA36" s="48"/>
      <c r="HCB36" s="48"/>
      <c r="HCC36" s="49"/>
      <c r="HCD36" s="49"/>
      <c r="HCE36" s="49"/>
      <c r="HCF36" s="49"/>
      <c r="HCG36" s="24"/>
      <c r="HCH36" s="24"/>
      <c r="HCI36" s="23"/>
      <c r="HCJ36" s="23"/>
      <c r="HCK36" s="48"/>
      <c r="HCL36" s="48"/>
      <c r="HCM36" s="48"/>
      <c r="HCN36" s="48"/>
      <c r="HCO36" s="49"/>
      <c r="HCP36" s="49"/>
      <c r="HCQ36" s="49"/>
      <c r="HCR36" s="49"/>
      <c r="HCS36" s="24"/>
      <c r="HCT36" s="24"/>
      <c r="HCU36" s="23"/>
      <c r="HCV36" s="23"/>
      <c r="HCW36" s="48"/>
      <c r="HCX36" s="48"/>
      <c r="HCY36" s="48"/>
      <c r="HCZ36" s="48"/>
      <c r="HDA36" s="49"/>
      <c r="HDB36" s="49"/>
      <c r="HDC36" s="49"/>
      <c r="HDD36" s="49"/>
      <c r="HDE36" s="24"/>
      <c r="HDF36" s="24"/>
      <c r="HDG36" s="23"/>
      <c r="HDH36" s="23"/>
      <c r="HDI36" s="48"/>
      <c r="HDJ36" s="48"/>
      <c r="HDK36" s="48"/>
      <c r="HDL36" s="48"/>
      <c r="HDM36" s="49"/>
      <c r="HDN36" s="49"/>
      <c r="HDO36" s="49"/>
      <c r="HDP36" s="49"/>
      <c r="HDQ36" s="24"/>
      <c r="HDR36" s="24"/>
      <c r="HDS36" s="23"/>
      <c r="HDT36" s="23"/>
      <c r="HDU36" s="48"/>
      <c r="HDV36" s="48"/>
      <c r="HDW36" s="48"/>
      <c r="HDX36" s="48"/>
      <c r="HDY36" s="49"/>
      <c r="HDZ36" s="49"/>
      <c r="HEA36" s="49"/>
      <c r="HEB36" s="49"/>
      <c r="HEC36" s="24"/>
      <c r="HED36" s="24"/>
      <c r="HEE36" s="23"/>
      <c r="HEF36" s="23"/>
      <c r="HEG36" s="48"/>
      <c r="HEH36" s="48"/>
      <c r="HEI36" s="48"/>
      <c r="HEJ36" s="48"/>
      <c r="HEK36" s="49"/>
      <c r="HEL36" s="49"/>
      <c r="HEM36" s="49"/>
      <c r="HEN36" s="49"/>
      <c r="HEO36" s="24"/>
      <c r="HEP36" s="24"/>
      <c r="HEQ36" s="23"/>
      <c r="HER36" s="23"/>
      <c r="HES36" s="48"/>
      <c r="HET36" s="48"/>
      <c r="HEU36" s="48"/>
      <c r="HEV36" s="48"/>
      <c r="HEW36" s="49"/>
      <c r="HEX36" s="49"/>
      <c r="HEY36" s="49"/>
      <c r="HEZ36" s="49"/>
      <c r="HFA36" s="24"/>
      <c r="HFB36" s="24"/>
      <c r="HFC36" s="23"/>
      <c r="HFD36" s="23"/>
      <c r="HFE36" s="48"/>
      <c r="HFF36" s="48"/>
      <c r="HFG36" s="48"/>
      <c r="HFH36" s="48"/>
      <c r="HFI36" s="49"/>
      <c r="HFJ36" s="49"/>
      <c r="HFK36" s="49"/>
      <c r="HFL36" s="49"/>
      <c r="HFM36" s="24"/>
      <c r="HFN36" s="24"/>
      <c r="HFO36" s="23"/>
      <c r="HFP36" s="23"/>
      <c r="HFQ36" s="48"/>
      <c r="HFR36" s="48"/>
      <c r="HFS36" s="48"/>
      <c r="HFT36" s="48"/>
      <c r="HFU36" s="49"/>
      <c r="HFV36" s="49"/>
      <c r="HFW36" s="49"/>
      <c r="HFX36" s="49"/>
      <c r="HFY36" s="24"/>
      <c r="HFZ36" s="24"/>
      <c r="HGA36" s="23"/>
      <c r="HGB36" s="23"/>
      <c r="HGC36" s="48"/>
      <c r="HGD36" s="48"/>
      <c r="HGE36" s="48"/>
      <c r="HGF36" s="48"/>
      <c r="HGG36" s="49"/>
      <c r="HGH36" s="49"/>
      <c r="HGI36" s="49"/>
      <c r="HGJ36" s="49"/>
      <c r="HGK36" s="24"/>
      <c r="HGL36" s="24"/>
      <c r="HGM36" s="23"/>
      <c r="HGN36" s="23"/>
      <c r="HGO36" s="48"/>
      <c r="HGP36" s="48"/>
      <c r="HGQ36" s="48"/>
      <c r="HGR36" s="48"/>
      <c r="HGS36" s="49"/>
      <c r="HGT36" s="49"/>
      <c r="HGU36" s="49"/>
      <c r="HGV36" s="49"/>
      <c r="HGW36" s="24"/>
      <c r="HGX36" s="24"/>
      <c r="HGY36" s="23"/>
      <c r="HGZ36" s="23"/>
      <c r="HHA36" s="48"/>
      <c r="HHB36" s="48"/>
      <c r="HHC36" s="48"/>
      <c r="HHD36" s="48"/>
      <c r="HHE36" s="49"/>
      <c r="HHF36" s="49"/>
      <c r="HHG36" s="49"/>
      <c r="HHH36" s="49"/>
      <c r="HHI36" s="24"/>
      <c r="HHJ36" s="24"/>
      <c r="HHK36" s="23"/>
      <c r="HHL36" s="23"/>
      <c r="HHM36" s="48"/>
      <c r="HHN36" s="48"/>
      <c r="HHO36" s="48"/>
      <c r="HHP36" s="48"/>
      <c r="HHQ36" s="49"/>
      <c r="HHR36" s="49"/>
      <c r="HHS36" s="49"/>
      <c r="HHT36" s="49"/>
      <c r="HHU36" s="24"/>
      <c r="HHV36" s="24"/>
      <c r="HHW36" s="23"/>
      <c r="HHX36" s="23"/>
      <c r="HHY36" s="48"/>
      <c r="HHZ36" s="48"/>
      <c r="HIA36" s="48"/>
      <c r="HIB36" s="48"/>
      <c r="HIC36" s="49"/>
      <c r="HID36" s="49"/>
      <c r="HIE36" s="49"/>
      <c r="HIF36" s="49"/>
      <c r="HIG36" s="24"/>
      <c r="HIH36" s="24"/>
      <c r="HII36" s="23"/>
      <c r="HIJ36" s="23"/>
      <c r="HIK36" s="48"/>
      <c r="HIL36" s="48"/>
      <c r="HIM36" s="48"/>
      <c r="HIN36" s="48"/>
      <c r="HIO36" s="49"/>
      <c r="HIP36" s="49"/>
      <c r="HIQ36" s="49"/>
      <c r="HIR36" s="49"/>
      <c r="HIS36" s="24"/>
      <c r="HIT36" s="24"/>
      <c r="HIU36" s="23"/>
      <c r="HIV36" s="23"/>
      <c r="HIW36" s="48"/>
      <c r="HIX36" s="48"/>
      <c r="HIY36" s="48"/>
      <c r="HIZ36" s="48"/>
      <c r="HJA36" s="49"/>
      <c r="HJB36" s="49"/>
      <c r="HJC36" s="49"/>
      <c r="HJD36" s="49"/>
      <c r="HJE36" s="24"/>
      <c r="HJF36" s="24"/>
      <c r="HJG36" s="23"/>
      <c r="HJH36" s="23"/>
      <c r="HJI36" s="48"/>
      <c r="HJJ36" s="48"/>
      <c r="HJK36" s="48"/>
      <c r="HJL36" s="48"/>
      <c r="HJM36" s="49"/>
      <c r="HJN36" s="49"/>
      <c r="HJO36" s="49"/>
      <c r="HJP36" s="49"/>
      <c r="HJQ36" s="24"/>
      <c r="HJR36" s="24"/>
      <c r="HJS36" s="23"/>
      <c r="HJT36" s="23"/>
      <c r="HJU36" s="48"/>
      <c r="HJV36" s="48"/>
      <c r="HJW36" s="48"/>
      <c r="HJX36" s="48"/>
      <c r="HJY36" s="49"/>
      <c r="HJZ36" s="49"/>
      <c r="HKA36" s="49"/>
      <c r="HKB36" s="49"/>
      <c r="HKC36" s="24"/>
      <c r="HKD36" s="24"/>
      <c r="HKE36" s="23"/>
      <c r="HKF36" s="23"/>
      <c r="HKG36" s="48"/>
      <c r="HKH36" s="48"/>
      <c r="HKI36" s="48"/>
      <c r="HKJ36" s="48"/>
      <c r="HKK36" s="49"/>
      <c r="HKL36" s="49"/>
      <c r="HKM36" s="49"/>
      <c r="HKN36" s="49"/>
      <c r="HKO36" s="24"/>
      <c r="HKP36" s="24"/>
      <c r="HKQ36" s="23"/>
      <c r="HKR36" s="23"/>
      <c r="HKS36" s="48"/>
      <c r="HKT36" s="48"/>
      <c r="HKU36" s="48"/>
      <c r="HKV36" s="48"/>
      <c r="HKW36" s="49"/>
      <c r="HKX36" s="49"/>
      <c r="HKY36" s="49"/>
      <c r="HKZ36" s="49"/>
      <c r="HLA36" s="24"/>
      <c r="HLB36" s="24"/>
      <c r="HLC36" s="23"/>
      <c r="HLD36" s="23"/>
      <c r="HLE36" s="48"/>
      <c r="HLF36" s="48"/>
      <c r="HLG36" s="48"/>
      <c r="HLH36" s="48"/>
      <c r="HLI36" s="49"/>
      <c r="HLJ36" s="49"/>
      <c r="HLK36" s="49"/>
      <c r="HLL36" s="49"/>
      <c r="HLM36" s="24"/>
      <c r="HLN36" s="24"/>
      <c r="HLO36" s="23"/>
      <c r="HLP36" s="23"/>
      <c r="HLQ36" s="48"/>
      <c r="HLR36" s="48"/>
      <c r="HLS36" s="48"/>
      <c r="HLT36" s="48"/>
      <c r="HLU36" s="49"/>
      <c r="HLV36" s="49"/>
      <c r="HLW36" s="49"/>
      <c r="HLX36" s="49"/>
      <c r="HLY36" s="24"/>
      <c r="HLZ36" s="24"/>
      <c r="HMA36" s="23"/>
      <c r="HMB36" s="23"/>
      <c r="HMC36" s="48"/>
      <c r="HMD36" s="48"/>
      <c r="HME36" s="48"/>
      <c r="HMF36" s="48"/>
      <c r="HMG36" s="49"/>
      <c r="HMH36" s="49"/>
      <c r="HMI36" s="49"/>
      <c r="HMJ36" s="49"/>
      <c r="HMK36" s="24"/>
      <c r="HML36" s="24"/>
      <c r="HMM36" s="23"/>
      <c r="HMN36" s="23"/>
      <c r="HMO36" s="48"/>
      <c r="HMP36" s="48"/>
      <c r="HMQ36" s="48"/>
      <c r="HMR36" s="48"/>
      <c r="HMS36" s="49"/>
      <c r="HMT36" s="49"/>
      <c r="HMU36" s="49"/>
      <c r="HMV36" s="49"/>
      <c r="HMW36" s="24"/>
      <c r="HMX36" s="24"/>
      <c r="HMY36" s="23"/>
      <c r="HMZ36" s="23"/>
      <c r="HNA36" s="48"/>
      <c r="HNB36" s="48"/>
      <c r="HNC36" s="48"/>
      <c r="HND36" s="48"/>
      <c r="HNE36" s="49"/>
      <c r="HNF36" s="49"/>
      <c r="HNG36" s="49"/>
      <c r="HNH36" s="49"/>
      <c r="HNI36" s="24"/>
      <c r="HNJ36" s="24"/>
      <c r="HNK36" s="23"/>
      <c r="HNL36" s="23"/>
      <c r="HNM36" s="48"/>
      <c r="HNN36" s="48"/>
      <c r="HNO36" s="48"/>
      <c r="HNP36" s="48"/>
      <c r="HNQ36" s="49"/>
      <c r="HNR36" s="49"/>
      <c r="HNS36" s="49"/>
      <c r="HNT36" s="49"/>
      <c r="HNU36" s="24"/>
      <c r="HNV36" s="24"/>
      <c r="HNW36" s="23"/>
      <c r="HNX36" s="23"/>
      <c r="HNY36" s="48"/>
      <c r="HNZ36" s="48"/>
      <c r="HOA36" s="48"/>
      <c r="HOB36" s="48"/>
      <c r="HOC36" s="49"/>
      <c r="HOD36" s="49"/>
      <c r="HOE36" s="49"/>
      <c r="HOF36" s="49"/>
      <c r="HOG36" s="24"/>
      <c r="HOH36" s="24"/>
      <c r="HOI36" s="23"/>
      <c r="HOJ36" s="23"/>
      <c r="HOK36" s="48"/>
      <c r="HOL36" s="48"/>
      <c r="HOM36" s="48"/>
      <c r="HON36" s="48"/>
      <c r="HOO36" s="49"/>
      <c r="HOP36" s="49"/>
      <c r="HOQ36" s="49"/>
      <c r="HOR36" s="49"/>
      <c r="HOS36" s="24"/>
      <c r="HOT36" s="24"/>
      <c r="HOU36" s="23"/>
      <c r="HOV36" s="23"/>
      <c r="HOW36" s="48"/>
      <c r="HOX36" s="48"/>
      <c r="HOY36" s="48"/>
      <c r="HOZ36" s="48"/>
      <c r="HPA36" s="49"/>
      <c r="HPB36" s="49"/>
      <c r="HPC36" s="49"/>
      <c r="HPD36" s="49"/>
      <c r="HPE36" s="24"/>
      <c r="HPF36" s="24"/>
      <c r="HPG36" s="23"/>
      <c r="HPH36" s="23"/>
      <c r="HPI36" s="48"/>
      <c r="HPJ36" s="48"/>
      <c r="HPK36" s="48"/>
      <c r="HPL36" s="48"/>
      <c r="HPM36" s="49"/>
      <c r="HPN36" s="49"/>
      <c r="HPO36" s="49"/>
      <c r="HPP36" s="49"/>
      <c r="HPQ36" s="24"/>
      <c r="HPR36" s="24"/>
      <c r="HPS36" s="23"/>
      <c r="HPT36" s="23"/>
      <c r="HPU36" s="48"/>
      <c r="HPV36" s="48"/>
      <c r="HPW36" s="48"/>
      <c r="HPX36" s="48"/>
      <c r="HPY36" s="49"/>
      <c r="HPZ36" s="49"/>
      <c r="HQA36" s="49"/>
      <c r="HQB36" s="49"/>
      <c r="HQC36" s="24"/>
      <c r="HQD36" s="24"/>
      <c r="HQE36" s="23"/>
      <c r="HQF36" s="23"/>
      <c r="HQG36" s="48"/>
      <c r="HQH36" s="48"/>
      <c r="HQI36" s="48"/>
      <c r="HQJ36" s="48"/>
      <c r="HQK36" s="49"/>
      <c r="HQL36" s="49"/>
      <c r="HQM36" s="49"/>
      <c r="HQN36" s="49"/>
      <c r="HQO36" s="24"/>
      <c r="HQP36" s="24"/>
      <c r="HQQ36" s="23"/>
      <c r="HQR36" s="23"/>
      <c r="HQS36" s="48"/>
      <c r="HQT36" s="48"/>
      <c r="HQU36" s="48"/>
      <c r="HQV36" s="48"/>
      <c r="HQW36" s="49"/>
      <c r="HQX36" s="49"/>
      <c r="HQY36" s="49"/>
      <c r="HQZ36" s="49"/>
      <c r="HRA36" s="24"/>
      <c r="HRB36" s="24"/>
      <c r="HRC36" s="23"/>
      <c r="HRD36" s="23"/>
      <c r="HRE36" s="48"/>
      <c r="HRF36" s="48"/>
      <c r="HRG36" s="48"/>
      <c r="HRH36" s="48"/>
      <c r="HRI36" s="49"/>
      <c r="HRJ36" s="49"/>
      <c r="HRK36" s="49"/>
      <c r="HRL36" s="49"/>
      <c r="HRM36" s="24"/>
      <c r="HRN36" s="24"/>
      <c r="HRO36" s="23"/>
      <c r="HRP36" s="23"/>
      <c r="HRQ36" s="48"/>
      <c r="HRR36" s="48"/>
      <c r="HRS36" s="48"/>
      <c r="HRT36" s="48"/>
      <c r="HRU36" s="49"/>
      <c r="HRV36" s="49"/>
      <c r="HRW36" s="49"/>
      <c r="HRX36" s="49"/>
      <c r="HRY36" s="24"/>
      <c r="HRZ36" s="24"/>
      <c r="HSA36" s="23"/>
      <c r="HSB36" s="23"/>
      <c r="HSC36" s="48"/>
      <c r="HSD36" s="48"/>
      <c r="HSE36" s="48"/>
      <c r="HSF36" s="48"/>
      <c r="HSG36" s="49"/>
      <c r="HSH36" s="49"/>
      <c r="HSI36" s="49"/>
      <c r="HSJ36" s="49"/>
      <c r="HSK36" s="24"/>
      <c r="HSL36" s="24"/>
      <c r="HSM36" s="23"/>
      <c r="HSN36" s="23"/>
      <c r="HSO36" s="48"/>
      <c r="HSP36" s="48"/>
      <c r="HSQ36" s="48"/>
      <c r="HSR36" s="48"/>
      <c r="HSS36" s="49"/>
      <c r="HST36" s="49"/>
      <c r="HSU36" s="49"/>
      <c r="HSV36" s="49"/>
      <c r="HSW36" s="24"/>
      <c r="HSX36" s="24"/>
      <c r="HSY36" s="23"/>
      <c r="HSZ36" s="23"/>
      <c r="HTA36" s="48"/>
      <c r="HTB36" s="48"/>
      <c r="HTC36" s="48"/>
      <c r="HTD36" s="48"/>
      <c r="HTE36" s="49"/>
      <c r="HTF36" s="49"/>
      <c r="HTG36" s="49"/>
      <c r="HTH36" s="49"/>
      <c r="HTI36" s="24"/>
      <c r="HTJ36" s="24"/>
      <c r="HTK36" s="23"/>
      <c r="HTL36" s="23"/>
      <c r="HTM36" s="48"/>
      <c r="HTN36" s="48"/>
      <c r="HTO36" s="48"/>
      <c r="HTP36" s="48"/>
      <c r="HTQ36" s="49"/>
      <c r="HTR36" s="49"/>
      <c r="HTS36" s="49"/>
      <c r="HTT36" s="49"/>
      <c r="HTU36" s="24"/>
      <c r="HTV36" s="24"/>
      <c r="HTW36" s="23"/>
      <c r="HTX36" s="23"/>
      <c r="HTY36" s="48"/>
      <c r="HTZ36" s="48"/>
      <c r="HUA36" s="48"/>
      <c r="HUB36" s="48"/>
      <c r="HUC36" s="49"/>
      <c r="HUD36" s="49"/>
      <c r="HUE36" s="49"/>
      <c r="HUF36" s="49"/>
      <c r="HUG36" s="24"/>
      <c r="HUH36" s="24"/>
      <c r="HUI36" s="23"/>
      <c r="HUJ36" s="23"/>
      <c r="HUK36" s="48"/>
      <c r="HUL36" s="48"/>
      <c r="HUM36" s="48"/>
      <c r="HUN36" s="48"/>
      <c r="HUO36" s="49"/>
      <c r="HUP36" s="49"/>
      <c r="HUQ36" s="49"/>
      <c r="HUR36" s="49"/>
      <c r="HUS36" s="24"/>
      <c r="HUT36" s="24"/>
      <c r="HUU36" s="23"/>
      <c r="HUV36" s="23"/>
      <c r="HUW36" s="48"/>
      <c r="HUX36" s="48"/>
      <c r="HUY36" s="48"/>
      <c r="HUZ36" s="48"/>
      <c r="HVA36" s="49"/>
      <c r="HVB36" s="49"/>
      <c r="HVC36" s="49"/>
      <c r="HVD36" s="49"/>
      <c r="HVE36" s="24"/>
      <c r="HVF36" s="24"/>
      <c r="HVG36" s="23"/>
      <c r="HVH36" s="23"/>
      <c r="HVI36" s="48"/>
      <c r="HVJ36" s="48"/>
      <c r="HVK36" s="48"/>
      <c r="HVL36" s="48"/>
      <c r="HVM36" s="49"/>
      <c r="HVN36" s="49"/>
      <c r="HVO36" s="49"/>
      <c r="HVP36" s="49"/>
      <c r="HVQ36" s="24"/>
      <c r="HVR36" s="24"/>
      <c r="HVS36" s="23"/>
      <c r="HVT36" s="23"/>
      <c r="HVU36" s="48"/>
      <c r="HVV36" s="48"/>
      <c r="HVW36" s="48"/>
      <c r="HVX36" s="48"/>
      <c r="HVY36" s="49"/>
      <c r="HVZ36" s="49"/>
      <c r="HWA36" s="49"/>
      <c r="HWB36" s="49"/>
      <c r="HWC36" s="24"/>
      <c r="HWD36" s="24"/>
      <c r="HWE36" s="23"/>
      <c r="HWF36" s="23"/>
      <c r="HWG36" s="48"/>
      <c r="HWH36" s="48"/>
      <c r="HWI36" s="48"/>
      <c r="HWJ36" s="48"/>
      <c r="HWK36" s="49"/>
      <c r="HWL36" s="49"/>
      <c r="HWM36" s="49"/>
      <c r="HWN36" s="49"/>
      <c r="HWO36" s="24"/>
      <c r="HWP36" s="24"/>
      <c r="HWQ36" s="23"/>
      <c r="HWR36" s="23"/>
      <c r="HWS36" s="48"/>
      <c r="HWT36" s="48"/>
      <c r="HWU36" s="48"/>
      <c r="HWV36" s="48"/>
      <c r="HWW36" s="49"/>
      <c r="HWX36" s="49"/>
      <c r="HWY36" s="49"/>
      <c r="HWZ36" s="49"/>
      <c r="HXA36" s="24"/>
      <c r="HXB36" s="24"/>
      <c r="HXC36" s="23"/>
      <c r="HXD36" s="23"/>
      <c r="HXE36" s="48"/>
      <c r="HXF36" s="48"/>
      <c r="HXG36" s="48"/>
      <c r="HXH36" s="48"/>
      <c r="HXI36" s="49"/>
      <c r="HXJ36" s="49"/>
      <c r="HXK36" s="49"/>
      <c r="HXL36" s="49"/>
      <c r="HXM36" s="24"/>
      <c r="HXN36" s="24"/>
      <c r="HXO36" s="23"/>
      <c r="HXP36" s="23"/>
      <c r="HXQ36" s="48"/>
      <c r="HXR36" s="48"/>
      <c r="HXS36" s="48"/>
      <c r="HXT36" s="48"/>
      <c r="HXU36" s="49"/>
      <c r="HXV36" s="49"/>
      <c r="HXW36" s="49"/>
      <c r="HXX36" s="49"/>
      <c r="HXY36" s="24"/>
      <c r="HXZ36" s="24"/>
      <c r="HYA36" s="23"/>
      <c r="HYB36" s="23"/>
      <c r="HYC36" s="48"/>
      <c r="HYD36" s="48"/>
      <c r="HYE36" s="48"/>
      <c r="HYF36" s="48"/>
      <c r="HYG36" s="49"/>
      <c r="HYH36" s="49"/>
      <c r="HYI36" s="49"/>
      <c r="HYJ36" s="49"/>
      <c r="HYK36" s="24"/>
      <c r="HYL36" s="24"/>
      <c r="HYM36" s="23"/>
      <c r="HYN36" s="23"/>
      <c r="HYO36" s="48"/>
      <c r="HYP36" s="48"/>
      <c r="HYQ36" s="48"/>
      <c r="HYR36" s="48"/>
      <c r="HYS36" s="49"/>
      <c r="HYT36" s="49"/>
      <c r="HYU36" s="49"/>
      <c r="HYV36" s="49"/>
      <c r="HYW36" s="24"/>
      <c r="HYX36" s="24"/>
      <c r="HYY36" s="23"/>
      <c r="HYZ36" s="23"/>
      <c r="HZA36" s="48"/>
      <c r="HZB36" s="48"/>
      <c r="HZC36" s="48"/>
      <c r="HZD36" s="48"/>
      <c r="HZE36" s="49"/>
      <c r="HZF36" s="49"/>
      <c r="HZG36" s="49"/>
      <c r="HZH36" s="49"/>
      <c r="HZI36" s="24"/>
      <c r="HZJ36" s="24"/>
      <c r="HZK36" s="23"/>
      <c r="HZL36" s="23"/>
      <c r="HZM36" s="48"/>
      <c r="HZN36" s="48"/>
      <c r="HZO36" s="48"/>
      <c r="HZP36" s="48"/>
      <c r="HZQ36" s="49"/>
      <c r="HZR36" s="49"/>
      <c r="HZS36" s="49"/>
      <c r="HZT36" s="49"/>
      <c r="HZU36" s="24"/>
      <c r="HZV36" s="24"/>
      <c r="HZW36" s="23"/>
      <c r="HZX36" s="23"/>
      <c r="HZY36" s="48"/>
      <c r="HZZ36" s="48"/>
      <c r="IAA36" s="48"/>
      <c r="IAB36" s="48"/>
      <c r="IAC36" s="49"/>
      <c r="IAD36" s="49"/>
      <c r="IAE36" s="49"/>
      <c r="IAF36" s="49"/>
      <c r="IAG36" s="24"/>
      <c r="IAH36" s="24"/>
      <c r="IAI36" s="23"/>
      <c r="IAJ36" s="23"/>
      <c r="IAK36" s="48"/>
      <c r="IAL36" s="48"/>
      <c r="IAM36" s="48"/>
      <c r="IAN36" s="48"/>
      <c r="IAO36" s="49"/>
      <c r="IAP36" s="49"/>
      <c r="IAQ36" s="49"/>
      <c r="IAR36" s="49"/>
      <c r="IAS36" s="24"/>
      <c r="IAT36" s="24"/>
      <c r="IAU36" s="23"/>
      <c r="IAV36" s="23"/>
      <c r="IAW36" s="48"/>
      <c r="IAX36" s="48"/>
      <c r="IAY36" s="48"/>
      <c r="IAZ36" s="48"/>
      <c r="IBA36" s="49"/>
      <c r="IBB36" s="49"/>
      <c r="IBC36" s="49"/>
      <c r="IBD36" s="49"/>
      <c r="IBE36" s="24"/>
      <c r="IBF36" s="24"/>
      <c r="IBG36" s="23"/>
      <c r="IBH36" s="23"/>
      <c r="IBI36" s="48"/>
      <c r="IBJ36" s="48"/>
      <c r="IBK36" s="48"/>
      <c r="IBL36" s="48"/>
      <c r="IBM36" s="49"/>
      <c r="IBN36" s="49"/>
      <c r="IBO36" s="49"/>
      <c r="IBP36" s="49"/>
      <c r="IBQ36" s="24"/>
      <c r="IBR36" s="24"/>
      <c r="IBS36" s="23"/>
      <c r="IBT36" s="23"/>
      <c r="IBU36" s="48"/>
      <c r="IBV36" s="48"/>
      <c r="IBW36" s="48"/>
      <c r="IBX36" s="48"/>
      <c r="IBY36" s="49"/>
      <c r="IBZ36" s="49"/>
      <c r="ICA36" s="49"/>
      <c r="ICB36" s="49"/>
      <c r="ICC36" s="24"/>
      <c r="ICD36" s="24"/>
      <c r="ICE36" s="23"/>
      <c r="ICF36" s="23"/>
      <c r="ICG36" s="48"/>
      <c r="ICH36" s="48"/>
      <c r="ICI36" s="48"/>
      <c r="ICJ36" s="48"/>
      <c r="ICK36" s="49"/>
      <c r="ICL36" s="49"/>
      <c r="ICM36" s="49"/>
      <c r="ICN36" s="49"/>
      <c r="ICO36" s="24"/>
      <c r="ICP36" s="24"/>
      <c r="ICQ36" s="23"/>
      <c r="ICR36" s="23"/>
      <c r="ICS36" s="48"/>
      <c r="ICT36" s="48"/>
      <c r="ICU36" s="48"/>
      <c r="ICV36" s="48"/>
      <c r="ICW36" s="49"/>
      <c r="ICX36" s="49"/>
      <c r="ICY36" s="49"/>
      <c r="ICZ36" s="49"/>
      <c r="IDA36" s="24"/>
      <c r="IDB36" s="24"/>
      <c r="IDC36" s="23"/>
      <c r="IDD36" s="23"/>
      <c r="IDE36" s="48"/>
      <c r="IDF36" s="48"/>
      <c r="IDG36" s="48"/>
      <c r="IDH36" s="48"/>
      <c r="IDI36" s="49"/>
      <c r="IDJ36" s="49"/>
      <c r="IDK36" s="49"/>
      <c r="IDL36" s="49"/>
      <c r="IDM36" s="24"/>
      <c r="IDN36" s="24"/>
      <c r="IDO36" s="23"/>
      <c r="IDP36" s="23"/>
      <c r="IDQ36" s="48"/>
      <c r="IDR36" s="48"/>
      <c r="IDS36" s="48"/>
      <c r="IDT36" s="48"/>
      <c r="IDU36" s="49"/>
      <c r="IDV36" s="49"/>
      <c r="IDW36" s="49"/>
      <c r="IDX36" s="49"/>
      <c r="IDY36" s="24"/>
      <c r="IDZ36" s="24"/>
      <c r="IEA36" s="23"/>
      <c r="IEB36" s="23"/>
      <c r="IEC36" s="48"/>
      <c r="IED36" s="48"/>
      <c r="IEE36" s="48"/>
      <c r="IEF36" s="48"/>
      <c r="IEG36" s="49"/>
      <c r="IEH36" s="49"/>
      <c r="IEI36" s="49"/>
      <c r="IEJ36" s="49"/>
      <c r="IEK36" s="24"/>
      <c r="IEL36" s="24"/>
      <c r="IEM36" s="23"/>
      <c r="IEN36" s="23"/>
      <c r="IEO36" s="48"/>
      <c r="IEP36" s="48"/>
      <c r="IEQ36" s="48"/>
      <c r="IER36" s="48"/>
      <c r="IES36" s="49"/>
      <c r="IET36" s="49"/>
      <c r="IEU36" s="49"/>
      <c r="IEV36" s="49"/>
      <c r="IEW36" s="24"/>
      <c r="IEX36" s="24"/>
      <c r="IEY36" s="23"/>
      <c r="IEZ36" s="23"/>
      <c r="IFA36" s="48"/>
      <c r="IFB36" s="48"/>
      <c r="IFC36" s="48"/>
      <c r="IFD36" s="48"/>
      <c r="IFE36" s="49"/>
      <c r="IFF36" s="49"/>
      <c r="IFG36" s="49"/>
      <c r="IFH36" s="49"/>
      <c r="IFI36" s="24"/>
      <c r="IFJ36" s="24"/>
      <c r="IFK36" s="23"/>
      <c r="IFL36" s="23"/>
      <c r="IFM36" s="48"/>
      <c r="IFN36" s="48"/>
      <c r="IFO36" s="48"/>
      <c r="IFP36" s="48"/>
      <c r="IFQ36" s="49"/>
      <c r="IFR36" s="49"/>
      <c r="IFS36" s="49"/>
      <c r="IFT36" s="49"/>
      <c r="IFU36" s="24"/>
      <c r="IFV36" s="24"/>
      <c r="IFW36" s="23"/>
      <c r="IFX36" s="23"/>
      <c r="IFY36" s="48"/>
      <c r="IFZ36" s="48"/>
      <c r="IGA36" s="48"/>
      <c r="IGB36" s="48"/>
      <c r="IGC36" s="49"/>
      <c r="IGD36" s="49"/>
      <c r="IGE36" s="49"/>
      <c r="IGF36" s="49"/>
      <c r="IGG36" s="24"/>
      <c r="IGH36" s="24"/>
      <c r="IGI36" s="23"/>
      <c r="IGJ36" s="23"/>
      <c r="IGK36" s="48"/>
      <c r="IGL36" s="48"/>
      <c r="IGM36" s="48"/>
      <c r="IGN36" s="48"/>
      <c r="IGO36" s="49"/>
      <c r="IGP36" s="49"/>
      <c r="IGQ36" s="49"/>
      <c r="IGR36" s="49"/>
      <c r="IGS36" s="24"/>
      <c r="IGT36" s="24"/>
      <c r="IGU36" s="23"/>
      <c r="IGV36" s="23"/>
      <c r="IGW36" s="48"/>
      <c r="IGX36" s="48"/>
      <c r="IGY36" s="48"/>
      <c r="IGZ36" s="48"/>
      <c r="IHA36" s="49"/>
      <c r="IHB36" s="49"/>
      <c r="IHC36" s="49"/>
      <c r="IHD36" s="49"/>
      <c r="IHE36" s="24"/>
      <c r="IHF36" s="24"/>
      <c r="IHG36" s="23"/>
      <c r="IHH36" s="23"/>
      <c r="IHI36" s="48"/>
      <c r="IHJ36" s="48"/>
      <c r="IHK36" s="48"/>
      <c r="IHL36" s="48"/>
      <c r="IHM36" s="49"/>
      <c r="IHN36" s="49"/>
      <c r="IHO36" s="49"/>
      <c r="IHP36" s="49"/>
      <c r="IHQ36" s="24"/>
      <c r="IHR36" s="24"/>
      <c r="IHS36" s="23"/>
      <c r="IHT36" s="23"/>
      <c r="IHU36" s="48"/>
      <c r="IHV36" s="48"/>
      <c r="IHW36" s="48"/>
      <c r="IHX36" s="48"/>
      <c r="IHY36" s="49"/>
      <c r="IHZ36" s="49"/>
      <c r="IIA36" s="49"/>
      <c r="IIB36" s="49"/>
      <c r="IIC36" s="24"/>
      <c r="IID36" s="24"/>
      <c r="IIE36" s="23"/>
      <c r="IIF36" s="23"/>
      <c r="IIG36" s="48"/>
      <c r="IIH36" s="48"/>
      <c r="III36" s="48"/>
      <c r="IIJ36" s="48"/>
      <c r="IIK36" s="49"/>
      <c r="IIL36" s="49"/>
      <c r="IIM36" s="49"/>
      <c r="IIN36" s="49"/>
      <c r="IIO36" s="24"/>
      <c r="IIP36" s="24"/>
      <c r="IIQ36" s="23"/>
      <c r="IIR36" s="23"/>
      <c r="IIS36" s="48"/>
      <c r="IIT36" s="48"/>
      <c r="IIU36" s="48"/>
      <c r="IIV36" s="48"/>
      <c r="IIW36" s="49"/>
      <c r="IIX36" s="49"/>
      <c r="IIY36" s="49"/>
      <c r="IIZ36" s="49"/>
      <c r="IJA36" s="24"/>
      <c r="IJB36" s="24"/>
      <c r="IJC36" s="23"/>
      <c r="IJD36" s="23"/>
      <c r="IJE36" s="48"/>
      <c r="IJF36" s="48"/>
      <c r="IJG36" s="48"/>
      <c r="IJH36" s="48"/>
      <c r="IJI36" s="49"/>
      <c r="IJJ36" s="49"/>
      <c r="IJK36" s="49"/>
      <c r="IJL36" s="49"/>
      <c r="IJM36" s="24"/>
      <c r="IJN36" s="24"/>
      <c r="IJO36" s="23"/>
      <c r="IJP36" s="23"/>
      <c r="IJQ36" s="48"/>
      <c r="IJR36" s="48"/>
      <c r="IJS36" s="48"/>
      <c r="IJT36" s="48"/>
      <c r="IJU36" s="49"/>
      <c r="IJV36" s="49"/>
      <c r="IJW36" s="49"/>
      <c r="IJX36" s="49"/>
      <c r="IJY36" s="24"/>
      <c r="IJZ36" s="24"/>
      <c r="IKA36" s="23"/>
      <c r="IKB36" s="23"/>
      <c r="IKC36" s="48"/>
      <c r="IKD36" s="48"/>
      <c r="IKE36" s="48"/>
      <c r="IKF36" s="48"/>
      <c r="IKG36" s="49"/>
      <c r="IKH36" s="49"/>
      <c r="IKI36" s="49"/>
      <c r="IKJ36" s="49"/>
      <c r="IKK36" s="24"/>
      <c r="IKL36" s="24"/>
      <c r="IKM36" s="23"/>
      <c r="IKN36" s="23"/>
      <c r="IKO36" s="48"/>
      <c r="IKP36" s="48"/>
      <c r="IKQ36" s="48"/>
      <c r="IKR36" s="48"/>
      <c r="IKS36" s="49"/>
      <c r="IKT36" s="49"/>
      <c r="IKU36" s="49"/>
      <c r="IKV36" s="49"/>
      <c r="IKW36" s="24"/>
      <c r="IKX36" s="24"/>
      <c r="IKY36" s="23"/>
      <c r="IKZ36" s="23"/>
      <c r="ILA36" s="48"/>
      <c r="ILB36" s="48"/>
      <c r="ILC36" s="48"/>
      <c r="ILD36" s="48"/>
      <c r="ILE36" s="49"/>
      <c r="ILF36" s="49"/>
      <c r="ILG36" s="49"/>
      <c r="ILH36" s="49"/>
      <c r="ILI36" s="24"/>
      <c r="ILJ36" s="24"/>
      <c r="ILK36" s="23"/>
      <c r="ILL36" s="23"/>
      <c r="ILM36" s="48"/>
      <c r="ILN36" s="48"/>
      <c r="ILO36" s="48"/>
      <c r="ILP36" s="48"/>
      <c r="ILQ36" s="49"/>
      <c r="ILR36" s="49"/>
      <c r="ILS36" s="49"/>
      <c r="ILT36" s="49"/>
      <c r="ILU36" s="24"/>
      <c r="ILV36" s="24"/>
      <c r="ILW36" s="23"/>
      <c r="ILX36" s="23"/>
      <c r="ILY36" s="48"/>
      <c r="ILZ36" s="48"/>
      <c r="IMA36" s="48"/>
      <c r="IMB36" s="48"/>
      <c r="IMC36" s="49"/>
      <c r="IMD36" s="49"/>
      <c r="IME36" s="49"/>
      <c r="IMF36" s="49"/>
      <c r="IMG36" s="24"/>
      <c r="IMH36" s="24"/>
      <c r="IMI36" s="23"/>
      <c r="IMJ36" s="23"/>
      <c r="IMK36" s="48"/>
      <c r="IML36" s="48"/>
      <c r="IMM36" s="48"/>
      <c r="IMN36" s="48"/>
      <c r="IMO36" s="49"/>
      <c r="IMP36" s="49"/>
      <c r="IMQ36" s="49"/>
      <c r="IMR36" s="49"/>
      <c r="IMS36" s="24"/>
      <c r="IMT36" s="24"/>
      <c r="IMU36" s="23"/>
      <c r="IMV36" s="23"/>
      <c r="IMW36" s="48"/>
      <c r="IMX36" s="48"/>
      <c r="IMY36" s="48"/>
      <c r="IMZ36" s="48"/>
      <c r="INA36" s="49"/>
      <c r="INB36" s="49"/>
      <c r="INC36" s="49"/>
      <c r="IND36" s="49"/>
      <c r="INE36" s="24"/>
      <c r="INF36" s="24"/>
      <c r="ING36" s="23"/>
      <c r="INH36" s="23"/>
      <c r="INI36" s="48"/>
      <c r="INJ36" s="48"/>
      <c r="INK36" s="48"/>
      <c r="INL36" s="48"/>
      <c r="INM36" s="49"/>
      <c r="INN36" s="49"/>
      <c r="INO36" s="49"/>
      <c r="INP36" s="49"/>
      <c r="INQ36" s="24"/>
      <c r="INR36" s="24"/>
      <c r="INS36" s="23"/>
      <c r="INT36" s="23"/>
      <c r="INU36" s="48"/>
      <c r="INV36" s="48"/>
      <c r="INW36" s="48"/>
      <c r="INX36" s="48"/>
      <c r="INY36" s="49"/>
      <c r="INZ36" s="49"/>
      <c r="IOA36" s="49"/>
      <c r="IOB36" s="49"/>
      <c r="IOC36" s="24"/>
      <c r="IOD36" s="24"/>
      <c r="IOE36" s="23"/>
      <c r="IOF36" s="23"/>
      <c r="IOG36" s="48"/>
      <c r="IOH36" s="48"/>
      <c r="IOI36" s="48"/>
      <c r="IOJ36" s="48"/>
      <c r="IOK36" s="49"/>
      <c r="IOL36" s="49"/>
      <c r="IOM36" s="49"/>
      <c r="ION36" s="49"/>
      <c r="IOO36" s="24"/>
      <c r="IOP36" s="24"/>
      <c r="IOQ36" s="23"/>
      <c r="IOR36" s="23"/>
      <c r="IOS36" s="48"/>
      <c r="IOT36" s="48"/>
      <c r="IOU36" s="48"/>
      <c r="IOV36" s="48"/>
      <c r="IOW36" s="49"/>
      <c r="IOX36" s="49"/>
      <c r="IOY36" s="49"/>
      <c r="IOZ36" s="49"/>
      <c r="IPA36" s="24"/>
      <c r="IPB36" s="24"/>
      <c r="IPC36" s="23"/>
      <c r="IPD36" s="23"/>
      <c r="IPE36" s="48"/>
      <c r="IPF36" s="48"/>
      <c r="IPG36" s="48"/>
      <c r="IPH36" s="48"/>
      <c r="IPI36" s="49"/>
      <c r="IPJ36" s="49"/>
      <c r="IPK36" s="49"/>
      <c r="IPL36" s="49"/>
      <c r="IPM36" s="24"/>
      <c r="IPN36" s="24"/>
      <c r="IPO36" s="23"/>
      <c r="IPP36" s="23"/>
      <c r="IPQ36" s="48"/>
      <c r="IPR36" s="48"/>
      <c r="IPS36" s="48"/>
      <c r="IPT36" s="48"/>
      <c r="IPU36" s="49"/>
      <c r="IPV36" s="49"/>
      <c r="IPW36" s="49"/>
      <c r="IPX36" s="49"/>
      <c r="IPY36" s="24"/>
      <c r="IPZ36" s="24"/>
      <c r="IQA36" s="23"/>
      <c r="IQB36" s="23"/>
      <c r="IQC36" s="48"/>
      <c r="IQD36" s="48"/>
      <c r="IQE36" s="48"/>
      <c r="IQF36" s="48"/>
      <c r="IQG36" s="49"/>
      <c r="IQH36" s="49"/>
      <c r="IQI36" s="49"/>
      <c r="IQJ36" s="49"/>
      <c r="IQK36" s="24"/>
      <c r="IQL36" s="24"/>
      <c r="IQM36" s="23"/>
      <c r="IQN36" s="23"/>
      <c r="IQO36" s="48"/>
      <c r="IQP36" s="48"/>
      <c r="IQQ36" s="48"/>
      <c r="IQR36" s="48"/>
      <c r="IQS36" s="49"/>
      <c r="IQT36" s="49"/>
      <c r="IQU36" s="49"/>
      <c r="IQV36" s="49"/>
      <c r="IQW36" s="24"/>
      <c r="IQX36" s="24"/>
      <c r="IQY36" s="23"/>
      <c r="IQZ36" s="23"/>
      <c r="IRA36" s="48"/>
      <c r="IRB36" s="48"/>
      <c r="IRC36" s="48"/>
      <c r="IRD36" s="48"/>
      <c r="IRE36" s="49"/>
      <c r="IRF36" s="49"/>
      <c r="IRG36" s="49"/>
      <c r="IRH36" s="49"/>
      <c r="IRI36" s="24"/>
      <c r="IRJ36" s="24"/>
      <c r="IRK36" s="23"/>
      <c r="IRL36" s="23"/>
      <c r="IRM36" s="48"/>
      <c r="IRN36" s="48"/>
      <c r="IRO36" s="48"/>
      <c r="IRP36" s="48"/>
      <c r="IRQ36" s="49"/>
      <c r="IRR36" s="49"/>
      <c r="IRS36" s="49"/>
      <c r="IRT36" s="49"/>
      <c r="IRU36" s="24"/>
      <c r="IRV36" s="24"/>
      <c r="IRW36" s="23"/>
      <c r="IRX36" s="23"/>
      <c r="IRY36" s="48"/>
      <c r="IRZ36" s="48"/>
      <c r="ISA36" s="48"/>
      <c r="ISB36" s="48"/>
      <c r="ISC36" s="49"/>
      <c r="ISD36" s="49"/>
      <c r="ISE36" s="49"/>
      <c r="ISF36" s="49"/>
      <c r="ISG36" s="24"/>
      <c r="ISH36" s="24"/>
      <c r="ISI36" s="23"/>
      <c r="ISJ36" s="23"/>
      <c r="ISK36" s="48"/>
      <c r="ISL36" s="48"/>
      <c r="ISM36" s="48"/>
      <c r="ISN36" s="48"/>
      <c r="ISO36" s="49"/>
      <c r="ISP36" s="49"/>
      <c r="ISQ36" s="49"/>
      <c r="ISR36" s="49"/>
      <c r="ISS36" s="24"/>
      <c r="IST36" s="24"/>
      <c r="ISU36" s="23"/>
      <c r="ISV36" s="23"/>
      <c r="ISW36" s="48"/>
      <c r="ISX36" s="48"/>
      <c r="ISY36" s="48"/>
      <c r="ISZ36" s="48"/>
      <c r="ITA36" s="49"/>
      <c r="ITB36" s="49"/>
      <c r="ITC36" s="49"/>
      <c r="ITD36" s="49"/>
      <c r="ITE36" s="24"/>
      <c r="ITF36" s="24"/>
      <c r="ITG36" s="23"/>
      <c r="ITH36" s="23"/>
      <c r="ITI36" s="48"/>
      <c r="ITJ36" s="48"/>
      <c r="ITK36" s="48"/>
      <c r="ITL36" s="48"/>
      <c r="ITM36" s="49"/>
      <c r="ITN36" s="49"/>
      <c r="ITO36" s="49"/>
      <c r="ITP36" s="49"/>
      <c r="ITQ36" s="24"/>
      <c r="ITR36" s="24"/>
      <c r="ITS36" s="23"/>
      <c r="ITT36" s="23"/>
      <c r="ITU36" s="48"/>
      <c r="ITV36" s="48"/>
      <c r="ITW36" s="48"/>
      <c r="ITX36" s="48"/>
      <c r="ITY36" s="49"/>
      <c r="ITZ36" s="49"/>
      <c r="IUA36" s="49"/>
      <c r="IUB36" s="49"/>
      <c r="IUC36" s="24"/>
      <c r="IUD36" s="24"/>
      <c r="IUE36" s="23"/>
      <c r="IUF36" s="23"/>
      <c r="IUG36" s="48"/>
      <c r="IUH36" s="48"/>
      <c r="IUI36" s="48"/>
      <c r="IUJ36" s="48"/>
      <c r="IUK36" s="49"/>
      <c r="IUL36" s="49"/>
      <c r="IUM36" s="49"/>
      <c r="IUN36" s="49"/>
      <c r="IUO36" s="24"/>
      <c r="IUP36" s="24"/>
      <c r="IUQ36" s="23"/>
      <c r="IUR36" s="23"/>
      <c r="IUS36" s="48"/>
      <c r="IUT36" s="48"/>
      <c r="IUU36" s="48"/>
      <c r="IUV36" s="48"/>
      <c r="IUW36" s="49"/>
      <c r="IUX36" s="49"/>
      <c r="IUY36" s="49"/>
      <c r="IUZ36" s="49"/>
      <c r="IVA36" s="24"/>
      <c r="IVB36" s="24"/>
      <c r="IVC36" s="23"/>
      <c r="IVD36" s="23"/>
      <c r="IVE36" s="48"/>
      <c r="IVF36" s="48"/>
      <c r="IVG36" s="48"/>
      <c r="IVH36" s="48"/>
      <c r="IVI36" s="49"/>
      <c r="IVJ36" s="49"/>
      <c r="IVK36" s="49"/>
      <c r="IVL36" s="49"/>
      <c r="IVM36" s="24"/>
      <c r="IVN36" s="24"/>
      <c r="IVO36" s="23"/>
      <c r="IVP36" s="23"/>
      <c r="IVQ36" s="48"/>
      <c r="IVR36" s="48"/>
      <c r="IVS36" s="48"/>
      <c r="IVT36" s="48"/>
      <c r="IVU36" s="49"/>
      <c r="IVV36" s="49"/>
      <c r="IVW36" s="49"/>
      <c r="IVX36" s="49"/>
      <c r="IVY36" s="24"/>
      <c r="IVZ36" s="24"/>
      <c r="IWA36" s="23"/>
      <c r="IWB36" s="23"/>
      <c r="IWC36" s="48"/>
      <c r="IWD36" s="48"/>
      <c r="IWE36" s="48"/>
      <c r="IWF36" s="48"/>
      <c r="IWG36" s="49"/>
      <c r="IWH36" s="49"/>
      <c r="IWI36" s="49"/>
      <c r="IWJ36" s="49"/>
      <c r="IWK36" s="24"/>
      <c r="IWL36" s="24"/>
      <c r="IWM36" s="23"/>
      <c r="IWN36" s="23"/>
      <c r="IWO36" s="48"/>
      <c r="IWP36" s="48"/>
      <c r="IWQ36" s="48"/>
      <c r="IWR36" s="48"/>
      <c r="IWS36" s="49"/>
      <c r="IWT36" s="49"/>
      <c r="IWU36" s="49"/>
      <c r="IWV36" s="49"/>
      <c r="IWW36" s="24"/>
      <c r="IWX36" s="24"/>
      <c r="IWY36" s="23"/>
      <c r="IWZ36" s="23"/>
      <c r="IXA36" s="48"/>
      <c r="IXB36" s="48"/>
      <c r="IXC36" s="48"/>
      <c r="IXD36" s="48"/>
      <c r="IXE36" s="49"/>
      <c r="IXF36" s="49"/>
      <c r="IXG36" s="49"/>
      <c r="IXH36" s="49"/>
      <c r="IXI36" s="24"/>
      <c r="IXJ36" s="24"/>
      <c r="IXK36" s="23"/>
      <c r="IXL36" s="23"/>
      <c r="IXM36" s="48"/>
      <c r="IXN36" s="48"/>
      <c r="IXO36" s="48"/>
      <c r="IXP36" s="48"/>
      <c r="IXQ36" s="49"/>
      <c r="IXR36" s="49"/>
      <c r="IXS36" s="49"/>
      <c r="IXT36" s="49"/>
      <c r="IXU36" s="24"/>
      <c r="IXV36" s="24"/>
      <c r="IXW36" s="23"/>
      <c r="IXX36" s="23"/>
      <c r="IXY36" s="48"/>
      <c r="IXZ36" s="48"/>
      <c r="IYA36" s="48"/>
      <c r="IYB36" s="48"/>
      <c r="IYC36" s="49"/>
      <c r="IYD36" s="49"/>
      <c r="IYE36" s="49"/>
      <c r="IYF36" s="49"/>
      <c r="IYG36" s="24"/>
      <c r="IYH36" s="24"/>
      <c r="IYI36" s="23"/>
      <c r="IYJ36" s="23"/>
      <c r="IYK36" s="48"/>
      <c r="IYL36" s="48"/>
      <c r="IYM36" s="48"/>
      <c r="IYN36" s="48"/>
      <c r="IYO36" s="49"/>
      <c r="IYP36" s="49"/>
      <c r="IYQ36" s="49"/>
      <c r="IYR36" s="49"/>
      <c r="IYS36" s="24"/>
      <c r="IYT36" s="24"/>
      <c r="IYU36" s="23"/>
      <c r="IYV36" s="23"/>
      <c r="IYW36" s="48"/>
      <c r="IYX36" s="48"/>
      <c r="IYY36" s="48"/>
      <c r="IYZ36" s="48"/>
      <c r="IZA36" s="49"/>
      <c r="IZB36" s="49"/>
      <c r="IZC36" s="49"/>
      <c r="IZD36" s="49"/>
      <c r="IZE36" s="24"/>
      <c r="IZF36" s="24"/>
      <c r="IZG36" s="23"/>
      <c r="IZH36" s="23"/>
      <c r="IZI36" s="48"/>
      <c r="IZJ36" s="48"/>
      <c r="IZK36" s="48"/>
      <c r="IZL36" s="48"/>
      <c r="IZM36" s="49"/>
      <c r="IZN36" s="49"/>
      <c r="IZO36" s="49"/>
      <c r="IZP36" s="49"/>
      <c r="IZQ36" s="24"/>
      <c r="IZR36" s="24"/>
      <c r="IZS36" s="23"/>
      <c r="IZT36" s="23"/>
      <c r="IZU36" s="48"/>
      <c r="IZV36" s="48"/>
      <c r="IZW36" s="48"/>
      <c r="IZX36" s="48"/>
      <c r="IZY36" s="49"/>
      <c r="IZZ36" s="49"/>
      <c r="JAA36" s="49"/>
      <c r="JAB36" s="49"/>
      <c r="JAC36" s="24"/>
      <c r="JAD36" s="24"/>
      <c r="JAE36" s="23"/>
      <c r="JAF36" s="23"/>
      <c r="JAG36" s="48"/>
      <c r="JAH36" s="48"/>
      <c r="JAI36" s="48"/>
      <c r="JAJ36" s="48"/>
      <c r="JAK36" s="49"/>
      <c r="JAL36" s="49"/>
      <c r="JAM36" s="49"/>
      <c r="JAN36" s="49"/>
      <c r="JAO36" s="24"/>
      <c r="JAP36" s="24"/>
      <c r="JAQ36" s="23"/>
      <c r="JAR36" s="23"/>
      <c r="JAS36" s="48"/>
      <c r="JAT36" s="48"/>
      <c r="JAU36" s="48"/>
      <c r="JAV36" s="48"/>
      <c r="JAW36" s="49"/>
      <c r="JAX36" s="49"/>
      <c r="JAY36" s="49"/>
      <c r="JAZ36" s="49"/>
      <c r="JBA36" s="24"/>
      <c r="JBB36" s="24"/>
      <c r="JBC36" s="23"/>
      <c r="JBD36" s="23"/>
      <c r="JBE36" s="48"/>
      <c r="JBF36" s="48"/>
      <c r="JBG36" s="48"/>
      <c r="JBH36" s="48"/>
      <c r="JBI36" s="49"/>
      <c r="JBJ36" s="49"/>
      <c r="JBK36" s="49"/>
      <c r="JBL36" s="49"/>
      <c r="JBM36" s="24"/>
      <c r="JBN36" s="24"/>
      <c r="JBO36" s="23"/>
      <c r="JBP36" s="23"/>
      <c r="JBQ36" s="48"/>
      <c r="JBR36" s="48"/>
      <c r="JBS36" s="48"/>
      <c r="JBT36" s="48"/>
      <c r="JBU36" s="49"/>
      <c r="JBV36" s="49"/>
      <c r="JBW36" s="49"/>
      <c r="JBX36" s="49"/>
      <c r="JBY36" s="24"/>
      <c r="JBZ36" s="24"/>
      <c r="JCA36" s="23"/>
      <c r="JCB36" s="23"/>
      <c r="JCC36" s="48"/>
      <c r="JCD36" s="48"/>
      <c r="JCE36" s="48"/>
      <c r="JCF36" s="48"/>
      <c r="JCG36" s="49"/>
      <c r="JCH36" s="49"/>
      <c r="JCI36" s="49"/>
      <c r="JCJ36" s="49"/>
      <c r="JCK36" s="24"/>
      <c r="JCL36" s="24"/>
      <c r="JCM36" s="23"/>
      <c r="JCN36" s="23"/>
      <c r="JCO36" s="48"/>
      <c r="JCP36" s="48"/>
      <c r="JCQ36" s="48"/>
      <c r="JCR36" s="48"/>
      <c r="JCS36" s="49"/>
      <c r="JCT36" s="49"/>
      <c r="JCU36" s="49"/>
      <c r="JCV36" s="49"/>
      <c r="JCW36" s="24"/>
      <c r="JCX36" s="24"/>
      <c r="JCY36" s="23"/>
      <c r="JCZ36" s="23"/>
      <c r="JDA36" s="48"/>
      <c r="JDB36" s="48"/>
      <c r="JDC36" s="48"/>
      <c r="JDD36" s="48"/>
      <c r="JDE36" s="49"/>
      <c r="JDF36" s="49"/>
      <c r="JDG36" s="49"/>
      <c r="JDH36" s="49"/>
      <c r="JDI36" s="24"/>
      <c r="JDJ36" s="24"/>
      <c r="JDK36" s="23"/>
      <c r="JDL36" s="23"/>
      <c r="JDM36" s="48"/>
      <c r="JDN36" s="48"/>
      <c r="JDO36" s="48"/>
      <c r="JDP36" s="48"/>
      <c r="JDQ36" s="49"/>
      <c r="JDR36" s="49"/>
      <c r="JDS36" s="49"/>
      <c r="JDT36" s="49"/>
      <c r="JDU36" s="24"/>
      <c r="JDV36" s="24"/>
      <c r="JDW36" s="23"/>
      <c r="JDX36" s="23"/>
      <c r="JDY36" s="48"/>
      <c r="JDZ36" s="48"/>
      <c r="JEA36" s="48"/>
      <c r="JEB36" s="48"/>
      <c r="JEC36" s="49"/>
      <c r="JED36" s="49"/>
      <c r="JEE36" s="49"/>
      <c r="JEF36" s="49"/>
      <c r="JEG36" s="24"/>
      <c r="JEH36" s="24"/>
      <c r="JEI36" s="23"/>
      <c r="JEJ36" s="23"/>
      <c r="JEK36" s="48"/>
      <c r="JEL36" s="48"/>
      <c r="JEM36" s="48"/>
      <c r="JEN36" s="48"/>
      <c r="JEO36" s="49"/>
      <c r="JEP36" s="49"/>
      <c r="JEQ36" s="49"/>
      <c r="JER36" s="49"/>
      <c r="JES36" s="24"/>
      <c r="JET36" s="24"/>
      <c r="JEU36" s="23"/>
      <c r="JEV36" s="23"/>
      <c r="JEW36" s="48"/>
      <c r="JEX36" s="48"/>
      <c r="JEY36" s="48"/>
      <c r="JEZ36" s="48"/>
      <c r="JFA36" s="49"/>
      <c r="JFB36" s="49"/>
      <c r="JFC36" s="49"/>
      <c r="JFD36" s="49"/>
      <c r="JFE36" s="24"/>
      <c r="JFF36" s="24"/>
      <c r="JFG36" s="23"/>
      <c r="JFH36" s="23"/>
      <c r="JFI36" s="48"/>
      <c r="JFJ36" s="48"/>
      <c r="JFK36" s="48"/>
      <c r="JFL36" s="48"/>
      <c r="JFM36" s="49"/>
      <c r="JFN36" s="49"/>
      <c r="JFO36" s="49"/>
      <c r="JFP36" s="49"/>
      <c r="JFQ36" s="24"/>
      <c r="JFR36" s="24"/>
      <c r="JFS36" s="23"/>
      <c r="JFT36" s="23"/>
      <c r="JFU36" s="48"/>
      <c r="JFV36" s="48"/>
      <c r="JFW36" s="48"/>
      <c r="JFX36" s="48"/>
      <c r="JFY36" s="49"/>
      <c r="JFZ36" s="49"/>
      <c r="JGA36" s="49"/>
      <c r="JGB36" s="49"/>
      <c r="JGC36" s="24"/>
      <c r="JGD36" s="24"/>
      <c r="JGE36" s="23"/>
      <c r="JGF36" s="23"/>
      <c r="JGG36" s="48"/>
      <c r="JGH36" s="48"/>
      <c r="JGI36" s="48"/>
      <c r="JGJ36" s="48"/>
      <c r="JGK36" s="49"/>
      <c r="JGL36" s="49"/>
      <c r="JGM36" s="49"/>
      <c r="JGN36" s="49"/>
      <c r="JGO36" s="24"/>
      <c r="JGP36" s="24"/>
      <c r="JGQ36" s="23"/>
      <c r="JGR36" s="23"/>
      <c r="JGS36" s="48"/>
      <c r="JGT36" s="48"/>
      <c r="JGU36" s="48"/>
      <c r="JGV36" s="48"/>
      <c r="JGW36" s="49"/>
      <c r="JGX36" s="49"/>
      <c r="JGY36" s="49"/>
      <c r="JGZ36" s="49"/>
      <c r="JHA36" s="24"/>
      <c r="JHB36" s="24"/>
      <c r="JHC36" s="23"/>
      <c r="JHD36" s="23"/>
      <c r="JHE36" s="48"/>
      <c r="JHF36" s="48"/>
      <c r="JHG36" s="48"/>
      <c r="JHH36" s="48"/>
      <c r="JHI36" s="49"/>
      <c r="JHJ36" s="49"/>
      <c r="JHK36" s="49"/>
      <c r="JHL36" s="49"/>
      <c r="JHM36" s="24"/>
      <c r="JHN36" s="24"/>
      <c r="JHO36" s="23"/>
      <c r="JHP36" s="23"/>
      <c r="JHQ36" s="48"/>
      <c r="JHR36" s="48"/>
      <c r="JHS36" s="48"/>
      <c r="JHT36" s="48"/>
      <c r="JHU36" s="49"/>
      <c r="JHV36" s="49"/>
      <c r="JHW36" s="49"/>
      <c r="JHX36" s="49"/>
      <c r="JHY36" s="24"/>
      <c r="JHZ36" s="24"/>
      <c r="JIA36" s="23"/>
      <c r="JIB36" s="23"/>
      <c r="JIC36" s="48"/>
      <c r="JID36" s="48"/>
      <c r="JIE36" s="48"/>
      <c r="JIF36" s="48"/>
      <c r="JIG36" s="49"/>
      <c r="JIH36" s="49"/>
      <c r="JII36" s="49"/>
      <c r="JIJ36" s="49"/>
      <c r="JIK36" s="24"/>
      <c r="JIL36" s="24"/>
      <c r="JIM36" s="23"/>
      <c r="JIN36" s="23"/>
      <c r="JIO36" s="48"/>
      <c r="JIP36" s="48"/>
      <c r="JIQ36" s="48"/>
      <c r="JIR36" s="48"/>
      <c r="JIS36" s="49"/>
      <c r="JIT36" s="49"/>
      <c r="JIU36" s="49"/>
      <c r="JIV36" s="49"/>
      <c r="JIW36" s="24"/>
      <c r="JIX36" s="24"/>
      <c r="JIY36" s="23"/>
      <c r="JIZ36" s="23"/>
      <c r="JJA36" s="48"/>
      <c r="JJB36" s="48"/>
      <c r="JJC36" s="48"/>
      <c r="JJD36" s="48"/>
      <c r="JJE36" s="49"/>
      <c r="JJF36" s="49"/>
      <c r="JJG36" s="49"/>
      <c r="JJH36" s="49"/>
      <c r="JJI36" s="24"/>
      <c r="JJJ36" s="24"/>
      <c r="JJK36" s="23"/>
      <c r="JJL36" s="23"/>
      <c r="JJM36" s="48"/>
      <c r="JJN36" s="48"/>
      <c r="JJO36" s="48"/>
      <c r="JJP36" s="48"/>
      <c r="JJQ36" s="49"/>
      <c r="JJR36" s="49"/>
      <c r="JJS36" s="49"/>
      <c r="JJT36" s="49"/>
      <c r="JJU36" s="24"/>
      <c r="JJV36" s="24"/>
      <c r="JJW36" s="23"/>
      <c r="JJX36" s="23"/>
      <c r="JJY36" s="48"/>
      <c r="JJZ36" s="48"/>
      <c r="JKA36" s="48"/>
      <c r="JKB36" s="48"/>
      <c r="JKC36" s="49"/>
      <c r="JKD36" s="49"/>
      <c r="JKE36" s="49"/>
      <c r="JKF36" s="49"/>
      <c r="JKG36" s="24"/>
      <c r="JKH36" s="24"/>
      <c r="JKI36" s="23"/>
      <c r="JKJ36" s="23"/>
      <c r="JKK36" s="48"/>
      <c r="JKL36" s="48"/>
      <c r="JKM36" s="48"/>
      <c r="JKN36" s="48"/>
      <c r="JKO36" s="49"/>
      <c r="JKP36" s="49"/>
      <c r="JKQ36" s="49"/>
      <c r="JKR36" s="49"/>
      <c r="JKS36" s="24"/>
      <c r="JKT36" s="24"/>
      <c r="JKU36" s="23"/>
      <c r="JKV36" s="23"/>
      <c r="JKW36" s="48"/>
      <c r="JKX36" s="48"/>
      <c r="JKY36" s="48"/>
      <c r="JKZ36" s="48"/>
      <c r="JLA36" s="49"/>
      <c r="JLB36" s="49"/>
      <c r="JLC36" s="49"/>
      <c r="JLD36" s="49"/>
      <c r="JLE36" s="24"/>
      <c r="JLF36" s="24"/>
      <c r="JLG36" s="23"/>
      <c r="JLH36" s="23"/>
      <c r="JLI36" s="48"/>
      <c r="JLJ36" s="48"/>
      <c r="JLK36" s="48"/>
      <c r="JLL36" s="48"/>
      <c r="JLM36" s="49"/>
      <c r="JLN36" s="49"/>
      <c r="JLO36" s="49"/>
      <c r="JLP36" s="49"/>
      <c r="JLQ36" s="24"/>
      <c r="JLR36" s="24"/>
      <c r="JLS36" s="23"/>
      <c r="JLT36" s="23"/>
      <c r="JLU36" s="48"/>
      <c r="JLV36" s="48"/>
      <c r="JLW36" s="48"/>
      <c r="JLX36" s="48"/>
      <c r="JLY36" s="49"/>
      <c r="JLZ36" s="49"/>
      <c r="JMA36" s="49"/>
      <c r="JMB36" s="49"/>
      <c r="JMC36" s="24"/>
      <c r="JMD36" s="24"/>
      <c r="JME36" s="23"/>
      <c r="JMF36" s="23"/>
      <c r="JMG36" s="48"/>
      <c r="JMH36" s="48"/>
      <c r="JMI36" s="48"/>
      <c r="JMJ36" s="48"/>
      <c r="JMK36" s="49"/>
      <c r="JML36" s="49"/>
      <c r="JMM36" s="49"/>
      <c r="JMN36" s="49"/>
      <c r="JMO36" s="24"/>
      <c r="JMP36" s="24"/>
      <c r="JMQ36" s="23"/>
      <c r="JMR36" s="23"/>
      <c r="JMS36" s="48"/>
      <c r="JMT36" s="48"/>
      <c r="JMU36" s="48"/>
      <c r="JMV36" s="48"/>
      <c r="JMW36" s="49"/>
      <c r="JMX36" s="49"/>
      <c r="JMY36" s="49"/>
      <c r="JMZ36" s="49"/>
      <c r="JNA36" s="24"/>
      <c r="JNB36" s="24"/>
      <c r="JNC36" s="23"/>
      <c r="JND36" s="23"/>
      <c r="JNE36" s="48"/>
      <c r="JNF36" s="48"/>
      <c r="JNG36" s="48"/>
      <c r="JNH36" s="48"/>
      <c r="JNI36" s="49"/>
      <c r="JNJ36" s="49"/>
      <c r="JNK36" s="49"/>
      <c r="JNL36" s="49"/>
      <c r="JNM36" s="24"/>
      <c r="JNN36" s="24"/>
      <c r="JNO36" s="23"/>
      <c r="JNP36" s="23"/>
      <c r="JNQ36" s="48"/>
      <c r="JNR36" s="48"/>
      <c r="JNS36" s="48"/>
      <c r="JNT36" s="48"/>
      <c r="JNU36" s="49"/>
      <c r="JNV36" s="49"/>
      <c r="JNW36" s="49"/>
      <c r="JNX36" s="49"/>
      <c r="JNY36" s="24"/>
      <c r="JNZ36" s="24"/>
      <c r="JOA36" s="23"/>
      <c r="JOB36" s="23"/>
      <c r="JOC36" s="48"/>
      <c r="JOD36" s="48"/>
      <c r="JOE36" s="48"/>
      <c r="JOF36" s="48"/>
      <c r="JOG36" s="49"/>
      <c r="JOH36" s="49"/>
      <c r="JOI36" s="49"/>
      <c r="JOJ36" s="49"/>
      <c r="JOK36" s="24"/>
      <c r="JOL36" s="24"/>
      <c r="JOM36" s="23"/>
      <c r="JON36" s="23"/>
      <c r="JOO36" s="48"/>
      <c r="JOP36" s="48"/>
      <c r="JOQ36" s="48"/>
      <c r="JOR36" s="48"/>
      <c r="JOS36" s="49"/>
      <c r="JOT36" s="49"/>
      <c r="JOU36" s="49"/>
      <c r="JOV36" s="49"/>
      <c r="JOW36" s="24"/>
      <c r="JOX36" s="24"/>
      <c r="JOY36" s="23"/>
      <c r="JOZ36" s="23"/>
      <c r="JPA36" s="48"/>
      <c r="JPB36" s="48"/>
      <c r="JPC36" s="48"/>
      <c r="JPD36" s="48"/>
      <c r="JPE36" s="49"/>
      <c r="JPF36" s="49"/>
      <c r="JPG36" s="49"/>
      <c r="JPH36" s="49"/>
      <c r="JPI36" s="24"/>
      <c r="JPJ36" s="24"/>
      <c r="JPK36" s="23"/>
      <c r="JPL36" s="23"/>
      <c r="JPM36" s="48"/>
      <c r="JPN36" s="48"/>
      <c r="JPO36" s="48"/>
      <c r="JPP36" s="48"/>
      <c r="JPQ36" s="49"/>
      <c r="JPR36" s="49"/>
      <c r="JPS36" s="49"/>
      <c r="JPT36" s="49"/>
      <c r="JPU36" s="24"/>
      <c r="JPV36" s="24"/>
      <c r="JPW36" s="23"/>
      <c r="JPX36" s="23"/>
      <c r="JPY36" s="48"/>
      <c r="JPZ36" s="48"/>
      <c r="JQA36" s="48"/>
      <c r="JQB36" s="48"/>
      <c r="JQC36" s="49"/>
      <c r="JQD36" s="49"/>
      <c r="JQE36" s="49"/>
      <c r="JQF36" s="49"/>
      <c r="JQG36" s="24"/>
      <c r="JQH36" s="24"/>
      <c r="JQI36" s="23"/>
      <c r="JQJ36" s="23"/>
      <c r="JQK36" s="48"/>
      <c r="JQL36" s="48"/>
      <c r="JQM36" s="48"/>
      <c r="JQN36" s="48"/>
      <c r="JQO36" s="49"/>
      <c r="JQP36" s="49"/>
      <c r="JQQ36" s="49"/>
      <c r="JQR36" s="49"/>
      <c r="JQS36" s="24"/>
      <c r="JQT36" s="24"/>
      <c r="JQU36" s="23"/>
      <c r="JQV36" s="23"/>
      <c r="JQW36" s="48"/>
      <c r="JQX36" s="48"/>
      <c r="JQY36" s="48"/>
      <c r="JQZ36" s="48"/>
      <c r="JRA36" s="49"/>
      <c r="JRB36" s="49"/>
      <c r="JRC36" s="49"/>
      <c r="JRD36" s="49"/>
      <c r="JRE36" s="24"/>
      <c r="JRF36" s="24"/>
      <c r="JRG36" s="23"/>
      <c r="JRH36" s="23"/>
      <c r="JRI36" s="48"/>
      <c r="JRJ36" s="48"/>
      <c r="JRK36" s="48"/>
      <c r="JRL36" s="48"/>
      <c r="JRM36" s="49"/>
      <c r="JRN36" s="49"/>
      <c r="JRO36" s="49"/>
      <c r="JRP36" s="49"/>
      <c r="JRQ36" s="24"/>
      <c r="JRR36" s="24"/>
      <c r="JRS36" s="23"/>
      <c r="JRT36" s="23"/>
      <c r="JRU36" s="48"/>
      <c r="JRV36" s="48"/>
      <c r="JRW36" s="48"/>
      <c r="JRX36" s="48"/>
      <c r="JRY36" s="49"/>
      <c r="JRZ36" s="49"/>
      <c r="JSA36" s="49"/>
      <c r="JSB36" s="49"/>
      <c r="JSC36" s="24"/>
      <c r="JSD36" s="24"/>
      <c r="JSE36" s="23"/>
      <c r="JSF36" s="23"/>
      <c r="JSG36" s="48"/>
      <c r="JSH36" s="48"/>
      <c r="JSI36" s="48"/>
      <c r="JSJ36" s="48"/>
      <c r="JSK36" s="49"/>
      <c r="JSL36" s="49"/>
      <c r="JSM36" s="49"/>
      <c r="JSN36" s="49"/>
      <c r="JSO36" s="24"/>
      <c r="JSP36" s="24"/>
      <c r="JSQ36" s="23"/>
      <c r="JSR36" s="23"/>
      <c r="JSS36" s="48"/>
      <c r="JST36" s="48"/>
      <c r="JSU36" s="48"/>
      <c r="JSV36" s="48"/>
      <c r="JSW36" s="49"/>
      <c r="JSX36" s="49"/>
      <c r="JSY36" s="49"/>
      <c r="JSZ36" s="49"/>
      <c r="JTA36" s="24"/>
      <c r="JTB36" s="24"/>
      <c r="JTC36" s="23"/>
      <c r="JTD36" s="23"/>
      <c r="JTE36" s="48"/>
      <c r="JTF36" s="48"/>
      <c r="JTG36" s="48"/>
      <c r="JTH36" s="48"/>
      <c r="JTI36" s="49"/>
      <c r="JTJ36" s="49"/>
      <c r="JTK36" s="49"/>
      <c r="JTL36" s="49"/>
      <c r="JTM36" s="24"/>
      <c r="JTN36" s="24"/>
      <c r="JTO36" s="23"/>
      <c r="JTP36" s="23"/>
      <c r="JTQ36" s="48"/>
      <c r="JTR36" s="48"/>
      <c r="JTS36" s="48"/>
      <c r="JTT36" s="48"/>
      <c r="JTU36" s="49"/>
      <c r="JTV36" s="49"/>
      <c r="JTW36" s="49"/>
      <c r="JTX36" s="49"/>
      <c r="JTY36" s="24"/>
      <c r="JTZ36" s="24"/>
      <c r="JUA36" s="23"/>
      <c r="JUB36" s="23"/>
      <c r="JUC36" s="48"/>
      <c r="JUD36" s="48"/>
      <c r="JUE36" s="48"/>
      <c r="JUF36" s="48"/>
      <c r="JUG36" s="49"/>
      <c r="JUH36" s="49"/>
      <c r="JUI36" s="49"/>
      <c r="JUJ36" s="49"/>
      <c r="JUK36" s="24"/>
      <c r="JUL36" s="24"/>
      <c r="JUM36" s="23"/>
      <c r="JUN36" s="23"/>
      <c r="JUO36" s="48"/>
      <c r="JUP36" s="48"/>
      <c r="JUQ36" s="48"/>
      <c r="JUR36" s="48"/>
      <c r="JUS36" s="49"/>
      <c r="JUT36" s="49"/>
      <c r="JUU36" s="49"/>
      <c r="JUV36" s="49"/>
      <c r="JUW36" s="24"/>
      <c r="JUX36" s="24"/>
      <c r="JUY36" s="23"/>
      <c r="JUZ36" s="23"/>
      <c r="JVA36" s="48"/>
      <c r="JVB36" s="48"/>
      <c r="JVC36" s="48"/>
      <c r="JVD36" s="48"/>
      <c r="JVE36" s="49"/>
      <c r="JVF36" s="49"/>
      <c r="JVG36" s="49"/>
      <c r="JVH36" s="49"/>
      <c r="JVI36" s="24"/>
      <c r="JVJ36" s="24"/>
      <c r="JVK36" s="23"/>
      <c r="JVL36" s="23"/>
      <c r="JVM36" s="48"/>
      <c r="JVN36" s="48"/>
      <c r="JVO36" s="48"/>
      <c r="JVP36" s="48"/>
      <c r="JVQ36" s="49"/>
      <c r="JVR36" s="49"/>
      <c r="JVS36" s="49"/>
      <c r="JVT36" s="49"/>
      <c r="JVU36" s="24"/>
      <c r="JVV36" s="24"/>
      <c r="JVW36" s="23"/>
      <c r="JVX36" s="23"/>
      <c r="JVY36" s="48"/>
      <c r="JVZ36" s="48"/>
      <c r="JWA36" s="48"/>
      <c r="JWB36" s="48"/>
      <c r="JWC36" s="49"/>
      <c r="JWD36" s="49"/>
      <c r="JWE36" s="49"/>
      <c r="JWF36" s="49"/>
      <c r="JWG36" s="24"/>
      <c r="JWH36" s="24"/>
      <c r="JWI36" s="23"/>
      <c r="JWJ36" s="23"/>
      <c r="JWK36" s="48"/>
      <c r="JWL36" s="48"/>
      <c r="JWM36" s="48"/>
      <c r="JWN36" s="48"/>
      <c r="JWO36" s="49"/>
      <c r="JWP36" s="49"/>
      <c r="JWQ36" s="49"/>
      <c r="JWR36" s="49"/>
      <c r="JWS36" s="24"/>
      <c r="JWT36" s="24"/>
      <c r="JWU36" s="23"/>
      <c r="JWV36" s="23"/>
      <c r="JWW36" s="48"/>
      <c r="JWX36" s="48"/>
      <c r="JWY36" s="48"/>
      <c r="JWZ36" s="48"/>
      <c r="JXA36" s="49"/>
      <c r="JXB36" s="49"/>
      <c r="JXC36" s="49"/>
      <c r="JXD36" s="49"/>
      <c r="JXE36" s="24"/>
      <c r="JXF36" s="24"/>
      <c r="JXG36" s="23"/>
      <c r="JXH36" s="23"/>
      <c r="JXI36" s="48"/>
      <c r="JXJ36" s="48"/>
      <c r="JXK36" s="48"/>
      <c r="JXL36" s="48"/>
      <c r="JXM36" s="49"/>
      <c r="JXN36" s="49"/>
      <c r="JXO36" s="49"/>
      <c r="JXP36" s="49"/>
      <c r="JXQ36" s="24"/>
      <c r="JXR36" s="24"/>
      <c r="JXS36" s="23"/>
      <c r="JXT36" s="23"/>
      <c r="JXU36" s="48"/>
      <c r="JXV36" s="48"/>
      <c r="JXW36" s="48"/>
      <c r="JXX36" s="48"/>
      <c r="JXY36" s="49"/>
      <c r="JXZ36" s="49"/>
      <c r="JYA36" s="49"/>
      <c r="JYB36" s="49"/>
      <c r="JYC36" s="24"/>
      <c r="JYD36" s="24"/>
      <c r="JYE36" s="23"/>
      <c r="JYF36" s="23"/>
      <c r="JYG36" s="48"/>
      <c r="JYH36" s="48"/>
      <c r="JYI36" s="48"/>
      <c r="JYJ36" s="48"/>
      <c r="JYK36" s="49"/>
      <c r="JYL36" s="49"/>
      <c r="JYM36" s="49"/>
      <c r="JYN36" s="49"/>
      <c r="JYO36" s="24"/>
      <c r="JYP36" s="24"/>
      <c r="JYQ36" s="23"/>
      <c r="JYR36" s="23"/>
      <c r="JYS36" s="48"/>
      <c r="JYT36" s="48"/>
      <c r="JYU36" s="48"/>
      <c r="JYV36" s="48"/>
      <c r="JYW36" s="49"/>
      <c r="JYX36" s="49"/>
      <c r="JYY36" s="49"/>
      <c r="JYZ36" s="49"/>
      <c r="JZA36" s="24"/>
      <c r="JZB36" s="24"/>
      <c r="JZC36" s="23"/>
      <c r="JZD36" s="23"/>
      <c r="JZE36" s="48"/>
      <c r="JZF36" s="48"/>
      <c r="JZG36" s="48"/>
      <c r="JZH36" s="48"/>
      <c r="JZI36" s="49"/>
      <c r="JZJ36" s="49"/>
      <c r="JZK36" s="49"/>
      <c r="JZL36" s="49"/>
      <c r="JZM36" s="24"/>
      <c r="JZN36" s="24"/>
      <c r="JZO36" s="23"/>
      <c r="JZP36" s="23"/>
      <c r="JZQ36" s="48"/>
      <c r="JZR36" s="48"/>
      <c r="JZS36" s="48"/>
      <c r="JZT36" s="48"/>
      <c r="JZU36" s="49"/>
      <c r="JZV36" s="49"/>
      <c r="JZW36" s="49"/>
      <c r="JZX36" s="49"/>
      <c r="JZY36" s="24"/>
      <c r="JZZ36" s="24"/>
      <c r="KAA36" s="23"/>
      <c r="KAB36" s="23"/>
      <c r="KAC36" s="48"/>
      <c r="KAD36" s="48"/>
      <c r="KAE36" s="48"/>
      <c r="KAF36" s="48"/>
      <c r="KAG36" s="49"/>
      <c r="KAH36" s="49"/>
      <c r="KAI36" s="49"/>
      <c r="KAJ36" s="49"/>
      <c r="KAK36" s="24"/>
      <c r="KAL36" s="24"/>
      <c r="KAM36" s="23"/>
      <c r="KAN36" s="23"/>
      <c r="KAO36" s="48"/>
      <c r="KAP36" s="48"/>
      <c r="KAQ36" s="48"/>
      <c r="KAR36" s="48"/>
      <c r="KAS36" s="49"/>
      <c r="KAT36" s="49"/>
      <c r="KAU36" s="49"/>
      <c r="KAV36" s="49"/>
      <c r="KAW36" s="24"/>
      <c r="KAX36" s="24"/>
      <c r="KAY36" s="23"/>
      <c r="KAZ36" s="23"/>
      <c r="KBA36" s="48"/>
      <c r="KBB36" s="48"/>
      <c r="KBC36" s="48"/>
      <c r="KBD36" s="48"/>
      <c r="KBE36" s="49"/>
      <c r="KBF36" s="49"/>
      <c r="KBG36" s="49"/>
      <c r="KBH36" s="49"/>
      <c r="KBI36" s="24"/>
      <c r="KBJ36" s="24"/>
      <c r="KBK36" s="23"/>
      <c r="KBL36" s="23"/>
      <c r="KBM36" s="48"/>
      <c r="KBN36" s="48"/>
      <c r="KBO36" s="48"/>
      <c r="KBP36" s="48"/>
      <c r="KBQ36" s="49"/>
      <c r="KBR36" s="49"/>
      <c r="KBS36" s="49"/>
      <c r="KBT36" s="49"/>
      <c r="KBU36" s="24"/>
      <c r="KBV36" s="24"/>
      <c r="KBW36" s="23"/>
      <c r="KBX36" s="23"/>
      <c r="KBY36" s="48"/>
      <c r="KBZ36" s="48"/>
      <c r="KCA36" s="48"/>
      <c r="KCB36" s="48"/>
      <c r="KCC36" s="49"/>
      <c r="KCD36" s="49"/>
      <c r="KCE36" s="49"/>
      <c r="KCF36" s="49"/>
      <c r="KCG36" s="24"/>
      <c r="KCH36" s="24"/>
      <c r="KCI36" s="23"/>
      <c r="KCJ36" s="23"/>
      <c r="KCK36" s="48"/>
      <c r="KCL36" s="48"/>
      <c r="KCM36" s="48"/>
      <c r="KCN36" s="48"/>
      <c r="KCO36" s="49"/>
      <c r="KCP36" s="49"/>
      <c r="KCQ36" s="49"/>
      <c r="KCR36" s="49"/>
      <c r="KCS36" s="24"/>
      <c r="KCT36" s="24"/>
      <c r="KCU36" s="23"/>
      <c r="KCV36" s="23"/>
      <c r="KCW36" s="48"/>
      <c r="KCX36" s="48"/>
      <c r="KCY36" s="48"/>
      <c r="KCZ36" s="48"/>
      <c r="KDA36" s="49"/>
      <c r="KDB36" s="49"/>
      <c r="KDC36" s="49"/>
      <c r="KDD36" s="49"/>
      <c r="KDE36" s="24"/>
      <c r="KDF36" s="24"/>
      <c r="KDG36" s="23"/>
      <c r="KDH36" s="23"/>
      <c r="KDI36" s="48"/>
      <c r="KDJ36" s="48"/>
      <c r="KDK36" s="48"/>
      <c r="KDL36" s="48"/>
      <c r="KDM36" s="49"/>
      <c r="KDN36" s="49"/>
      <c r="KDO36" s="49"/>
      <c r="KDP36" s="49"/>
      <c r="KDQ36" s="24"/>
      <c r="KDR36" s="24"/>
      <c r="KDS36" s="23"/>
      <c r="KDT36" s="23"/>
      <c r="KDU36" s="48"/>
      <c r="KDV36" s="48"/>
      <c r="KDW36" s="48"/>
      <c r="KDX36" s="48"/>
      <c r="KDY36" s="49"/>
      <c r="KDZ36" s="49"/>
      <c r="KEA36" s="49"/>
      <c r="KEB36" s="49"/>
      <c r="KEC36" s="24"/>
      <c r="KED36" s="24"/>
      <c r="KEE36" s="23"/>
      <c r="KEF36" s="23"/>
      <c r="KEG36" s="48"/>
      <c r="KEH36" s="48"/>
      <c r="KEI36" s="48"/>
      <c r="KEJ36" s="48"/>
      <c r="KEK36" s="49"/>
      <c r="KEL36" s="49"/>
      <c r="KEM36" s="49"/>
      <c r="KEN36" s="49"/>
      <c r="KEO36" s="24"/>
      <c r="KEP36" s="24"/>
      <c r="KEQ36" s="23"/>
      <c r="KER36" s="23"/>
      <c r="KES36" s="48"/>
      <c r="KET36" s="48"/>
      <c r="KEU36" s="48"/>
      <c r="KEV36" s="48"/>
      <c r="KEW36" s="49"/>
      <c r="KEX36" s="49"/>
      <c r="KEY36" s="49"/>
      <c r="KEZ36" s="49"/>
      <c r="KFA36" s="24"/>
      <c r="KFB36" s="24"/>
      <c r="KFC36" s="23"/>
      <c r="KFD36" s="23"/>
      <c r="KFE36" s="48"/>
      <c r="KFF36" s="48"/>
      <c r="KFG36" s="48"/>
      <c r="KFH36" s="48"/>
      <c r="KFI36" s="49"/>
      <c r="KFJ36" s="49"/>
      <c r="KFK36" s="49"/>
      <c r="KFL36" s="49"/>
      <c r="KFM36" s="24"/>
      <c r="KFN36" s="24"/>
      <c r="KFO36" s="23"/>
      <c r="KFP36" s="23"/>
      <c r="KFQ36" s="48"/>
      <c r="KFR36" s="48"/>
      <c r="KFS36" s="48"/>
      <c r="KFT36" s="48"/>
      <c r="KFU36" s="49"/>
      <c r="KFV36" s="49"/>
      <c r="KFW36" s="49"/>
      <c r="KFX36" s="49"/>
      <c r="KFY36" s="24"/>
      <c r="KFZ36" s="24"/>
      <c r="KGA36" s="23"/>
      <c r="KGB36" s="23"/>
      <c r="KGC36" s="48"/>
      <c r="KGD36" s="48"/>
      <c r="KGE36" s="48"/>
      <c r="KGF36" s="48"/>
      <c r="KGG36" s="49"/>
      <c r="KGH36" s="49"/>
      <c r="KGI36" s="49"/>
      <c r="KGJ36" s="49"/>
      <c r="KGK36" s="24"/>
      <c r="KGL36" s="24"/>
      <c r="KGM36" s="23"/>
      <c r="KGN36" s="23"/>
      <c r="KGO36" s="48"/>
      <c r="KGP36" s="48"/>
      <c r="KGQ36" s="48"/>
      <c r="KGR36" s="48"/>
      <c r="KGS36" s="49"/>
      <c r="KGT36" s="49"/>
      <c r="KGU36" s="49"/>
      <c r="KGV36" s="49"/>
      <c r="KGW36" s="24"/>
      <c r="KGX36" s="24"/>
      <c r="KGY36" s="23"/>
      <c r="KGZ36" s="23"/>
      <c r="KHA36" s="48"/>
      <c r="KHB36" s="48"/>
      <c r="KHC36" s="48"/>
      <c r="KHD36" s="48"/>
      <c r="KHE36" s="49"/>
      <c r="KHF36" s="49"/>
      <c r="KHG36" s="49"/>
      <c r="KHH36" s="49"/>
      <c r="KHI36" s="24"/>
      <c r="KHJ36" s="24"/>
      <c r="KHK36" s="23"/>
      <c r="KHL36" s="23"/>
      <c r="KHM36" s="48"/>
      <c r="KHN36" s="48"/>
      <c r="KHO36" s="48"/>
      <c r="KHP36" s="48"/>
      <c r="KHQ36" s="49"/>
      <c r="KHR36" s="49"/>
      <c r="KHS36" s="49"/>
      <c r="KHT36" s="49"/>
      <c r="KHU36" s="24"/>
      <c r="KHV36" s="24"/>
      <c r="KHW36" s="23"/>
      <c r="KHX36" s="23"/>
      <c r="KHY36" s="48"/>
      <c r="KHZ36" s="48"/>
      <c r="KIA36" s="48"/>
      <c r="KIB36" s="48"/>
      <c r="KIC36" s="49"/>
      <c r="KID36" s="49"/>
      <c r="KIE36" s="49"/>
      <c r="KIF36" s="49"/>
      <c r="KIG36" s="24"/>
      <c r="KIH36" s="24"/>
      <c r="KII36" s="23"/>
      <c r="KIJ36" s="23"/>
      <c r="KIK36" s="48"/>
      <c r="KIL36" s="48"/>
      <c r="KIM36" s="48"/>
      <c r="KIN36" s="48"/>
      <c r="KIO36" s="49"/>
      <c r="KIP36" s="49"/>
      <c r="KIQ36" s="49"/>
      <c r="KIR36" s="49"/>
      <c r="KIS36" s="24"/>
      <c r="KIT36" s="24"/>
      <c r="KIU36" s="23"/>
      <c r="KIV36" s="23"/>
      <c r="KIW36" s="48"/>
      <c r="KIX36" s="48"/>
      <c r="KIY36" s="48"/>
      <c r="KIZ36" s="48"/>
      <c r="KJA36" s="49"/>
      <c r="KJB36" s="49"/>
      <c r="KJC36" s="49"/>
      <c r="KJD36" s="49"/>
      <c r="KJE36" s="24"/>
      <c r="KJF36" s="24"/>
      <c r="KJG36" s="23"/>
      <c r="KJH36" s="23"/>
      <c r="KJI36" s="48"/>
      <c r="KJJ36" s="48"/>
      <c r="KJK36" s="48"/>
      <c r="KJL36" s="48"/>
      <c r="KJM36" s="49"/>
      <c r="KJN36" s="49"/>
      <c r="KJO36" s="49"/>
      <c r="KJP36" s="49"/>
      <c r="KJQ36" s="24"/>
      <c r="KJR36" s="24"/>
      <c r="KJS36" s="23"/>
      <c r="KJT36" s="23"/>
      <c r="KJU36" s="48"/>
      <c r="KJV36" s="48"/>
      <c r="KJW36" s="48"/>
      <c r="KJX36" s="48"/>
      <c r="KJY36" s="49"/>
      <c r="KJZ36" s="49"/>
      <c r="KKA36" s="49"/>
      <c r="KKB36" s="49"/>
      <c r="KKC36" s="24"/>
      <c r="KKD36" s="24"/>
      <c r="KKE36" s="23"/>
      <c r="KKF36" s="23"/>
      <c r="KKG36" s="48"/>
      <c r="KKH36" s="48"/>
      <c r="KKI36" s="48"/>
      <c r="KKJ36" s="48"/>
      <c r="KKK36" s="49"/>
      <c r="KKL36" s="49"/>
      <c r="KKM36" s="49"/>
      <c r="KKN36" s="49"/>
      <c r="KKO36" s="24"/>
      <c r="KKP36" s="24"/>
      <c r="KKQ36" s="23"/>
      <c r="KKR36" s="23"/>
      <c r="KKS36" s="48"/>
      <c r="KKT36" s="48"/>
      <c r="KKU36" s="48"/>
      <c r="KKV36" s="48"/>
      <c r="KKW36" s="49"/>
      <c r="KKX36" s="49"/>
      <c r="KKY36" s="49"/>
      <c r="KKZ36" s="49"/>
      <c r="KLA36" s="24"/>
      <c r="KLB36" s="24"/>
      <c r="KLC36" s="23"/>
      <c r="KLD36" s="23"/>
      <c r="KLE36" s="48"/>
      <c r="KLF36" s="48"/>
      <c r="KLG36" s="48"/>
      <c r="KLH36" s="48"/>
      <c r="KLI36" s="49"/>
      <c r="KLJ36" s="49"/>
      <c r="KLK36" s="49"/>
      <c r="KLL36" s="49"/>
      <c r="KLM36" s="24"/>
      <c r="KLN36" s="24"/>
      <c r="KLO36" s="23"/>
      <c r="KLP36" s="23"/>
      <c r="KLQ36" s="48"/>
      <c r="KLR36" s="48"/>
      <c r="KLS36" s="48"/>
      <c r="KLT36" s="48"/>
      <c r="KLU36" s="49"/>
      <c r="KLV36" s="49"/>
      <c r="KLW36" s="49"/>
      <c r="KLX36" s="49"/>
      <c r="KLY36" s="24"/>
      <c r="KLZ36" s="24"/>
      <c r="KMA36" s="23"/>
      <c r="KMB36" s="23"/>
      <c r="KMC36" s="48"/>
      <c r="KMD36" s="48"/>
      <c r="KME36" s="48"/>
      <c r="KMF36" s="48"/>
      <c r="KMG36" s="49"/>
      <c r="KMH36" s="49"/>
      <c r="KMI36" s="49"/>
      <c r="KMJ36" s="49"/>
      <c r="KMK36" s="24"/>
      <c r="KML36" s="24"/>
      <c r="KMM36" s="23"/>
      <c r="KMN36" s="23"/>
      <c r="KMO36" s="48"/>
      <c r="KMP36" s="48"/>
      <c r="KMQ36" s="48"/>
      <c r="KMR36" s="48"/>
      <c r="KMS36" s="49"/>
      <c r="KMT36" s="49"/>
      <c r="KMU36" s="49"/>
      <c r="KMV36" s="49"/>
      <c r="KMW36" s="24"/>
      <c r="KMX36" s="24"/>
      <c r="KMY36" s="23"/>
      <c r="KMZ36" s="23"/>
      <c r="KNA36" s="48"/>
      <c r="KNB36" s="48"/>
      <c r="KNC36" s="48"/>
      <c r="KND36" s="48"/>
      <c r="KNE36" s="49"/>
      <c r="KNF36" s="49"/>
      <c r="KNG36" s="49"/>
      <c r="KNH36" s="49"/>
      <c r="KNI36" s="24"/>
      <c r="KNJ36" s="24"/>
      <c r="KNK36" s="23"/>
      <c r="KNL36" s="23"/>
      <c r="KNM36" s="48"/>
      <c r="KNN36" s="48"/>
      <c r="KNO36" s="48"/>
      <c r="KNP36" s="48"/>
      <c r="KNQ36" s="49"/>
      <c r="KNR36" s="49"/>
      <c r="KNS36" s="49"/>
      <c r="KNT36" s="49"/>
      <c r="KNU36" s="24"/>
      <c r="KNV36" s="24"/>
      <c r="KNW36" s="23"/>
      <c r="KNX36" s="23"/>
      <c r="KNY36" s="48"/>
      <c r="KNZ36" s="48"/>
      <c r="KOA36" s="48"/>
      <c r="KOB36" s="48"/>
      <c r="KOC36" s="49"/>
      <c r="KOD36" s="49"/>
      <c r="KOE36" s="49"/>
      <c r="KOF36" s="49"/>
      <c r="KOG36" s="24"/>
      <c r="KOH36" s="24"/>
      <c r="KOI36" s="23"/>
      <c r="KOJ36" s="23"/>
      <c r="KOK36" s="48"/>
      <c r="KOL36" s="48"/>
      <c r="KOM36" s="48"/>
      <c r="KON36" s="48"/>
      <c r="KOO36" s="49"/>
      <c r="KOP36" s="49"/>
      <c r="KOQ36" s="49"/>
      <c r="KOR36" s="49"/>
      <c r="KOS36" s="24"/>
      <c r="KOT36" s="24"/>
      <c r="KOU36" s="23"/>
      <c r="KOV36" s="23"/>
      <c r="KOW36" s="48"/>
      <c r="KOX36" s="48"/>
      <c r="KOY36" s="48"/>
      <c r="KOZ36" s="48"/>
      <c r="KPA36" s="49"/>
      <c r="KPB36" s="49"/>
      <c r="KPC36" s="49"/>
      <c r="KPD36" s="49"/>
      <c r="KPE36" s="24"/>
      <c r="KPF36" s="24"/>
      <c r="KPG36" s="23"/>
      <c r="KPH36" s="23"/>
      <c r="KPI36" s="48"/>
      <c r="KPJ36" s="48"/>
      <c r="KPK36" s="48"/>
      <c r="KPL36" s="48"/>
      <c r="KPM36" s="49"/>
      <c r="KPN36" s="49"/>
      <c r="KPO36" s="49"/>
      <c r="KPP36" s="49"/>
      <c r="KPQ36" s="24"/>
      <c r="KPR36" s="24"/>
      <c r="KPS36" s="23"/>
      <c r="KPT36" s="23"/>
      <c r="KPU36" s="48"/>
      <c r="KPV36" s="48"/>
      <c r="KPW36" s="48"/>
      <c r="KPX36" s="48"/>
      <c r="KPY36" s="49"/>
      <c r="KPZ36" s="49"/>
      <c r="KQA36" s="49"/>
      <c r="KQB36" s="49"/>
      <c r="KQC36" s="24"/>
      <c r="KQD36" s="24"/>
      <c r="KQE36" s="23"/>
      <c r="KQF36" s="23"/>
      <c r="KQG36" s="48"/>
      <c r="KQH36" s="48"/>
      <c r="KQI36" s="48"/>
      <c r="KQJ36" s="48"/>
      <c r="KQK36" s="49"/>
      <c r="KQL36" s="49"/>
      <c r="KQM36" s="49"/>
      <c r="KQN36" s="49"/>
      <c r="KQO36" s="24"/>
      <c r="KQP36" s="24"/>
      <c r="KQQ36" s="23"/>
      <c r="KQR36" s="23"/>
      <c r="KQS36" s="48"/>
      <c r="KQT36" s="48"/>
      <c r="KQU36" s="48"/>
      <c r="KQV36" s="48"/>
      <c r="KQW36" s="49"/>
      <c r="KQX36" s="49"/>
      <c r="KQY36" s="49"/>
      <c r="KQZ36" s="49"/>
      <c r="KRA36" s="24"/>
      <c r="KRB36" s="24"/>
      <c r="KRC36" s="23"/>
      <c r="KRD36" s="23"/>
      <c r="KRE36" s="48"/>
      <c r="KRF36" s="48"/>
      <c r="KRG36" s="48"/>
      <c r="KRH36" s="48"/>
      <c r="KRI36" s="49"/>
      <c r="KRJ36" s="49"/>
      <c r="KRK36" s="49"/>
      <c r="KRL36" s="49"/>
      <c r="KRM36" s="24"/>
      <c r="KRN36" s="24"/>
      <c r="KRO36" s="23"/>
      <c r="KRP36" s="23"/>
      <c r="KRQ36" s="48"/>
      <c r="KRR36" s="48"/>
      <c r="KRS36" s="48"/>
      <c r="KRT36" s="48"/>
      <c r="KRU36" s="49"/>
      <c r="KRV36" s="49"/>
      <c r="KRW36" s="49"/>
      <c r="KRX36" s="49"/>
      <c r="KRY36" s="24"/>
      <c r="KRZ36" s="24"/>
      <c r="KSA36" s="23"/>
      <c r="KSB36" s="23"/>
      <c r="KSC36" s="48"/>
      <c r="KSD36" s="48"/>
      <c r="KSE36" s="48"/>
      <c r="KSF36" s="48"/>
      <c r="KSG36" s="49"/>
      <c r="KSH36" s="49"/>
      <c r="KSI36" s="49"/>
      <c r="KSJ36" s="49"/>
      <c r="KSK36" s="24"/>
      <c r="KSL36" s="24"/>
      <c r="KSM36" s="23"/>
      <c r="KSN36" s="23"/>
      <c r="KSO36" s="48"/>
      <c r="KSP36" s="48"/>
      <c r="KSQ36" s="48"/>
      <c r="KSR36" s="48"/>
      <c r="KSS36" s="49"/>
      <c r="KST36" s="49"/>
      <c r="KSU36" s="49"/>
      <c r="KSV36" s="49"/>
      <c r="KSW36" s="24"/>
      <c r="KSX36" s="24"/>
      <c r="KSY36" s="23"/>
      <c r="KSZ36" s="23"/>
      <c r="KTA36" s="48"/>
      <c r="KTB36" s="48"/>
      <c r="KTC36" s="48"/>
      <c r="KTD36" s="48"/>
      <c r="KTE36" s="49"/>
      <c r="KTF36" s="49"/>
      <c r="KTG36" s="49"/>
      <c r="KTH36" s="49"/>
      <c r="KTI36" s="24"/>
      <c r="KTJ36" s="24"/>
      <c r="KTK36" s="23"/>
      <c r="KTL36" s="23"/>
      <c r="KTM36" s="48"/>
      <c r="KTN36" s="48"/>
      <c r="KTO36" s="48"/>
      <c r="KTP36" s="48"/>
      <c r="KTQ36" s="49"/>
      <c r="KTR36" s="49"/>
      <c r="KTS36" s="49"/>
      <c r="KTT36" s="49"/>
      <c r="KTU36" s="24"/>
      <c r="KTV36" s="24"/>
      <c r="KTW36" s="23"/>
      <c r="KTX36" s="23"/>
      <c r="KTY36" s="48"/>
      <c r="KTZ36" s="48"/>
      <c r="KUA36" s="48"/>
      <c r="KUB36" s="48"/>
      <c r="KUC36" s="49"/>
      <c r="KUD36" s="49"/>
      <c r="KUE36" s="49"/>
      <c r="KUF36" s="49"/>
      <c r="KUG36" s="24"/>
      <c r="KUH36" s="24"/>
      <c r="KUI36" s="23"/>
      <c r="KUJ36" s="23"/>
      <c r="KUK36" s="48"/>
      <c r="KUL36" s="48"/>
      <c r="KUM36" s="48"/>
      <c r="KUN36" s="48"/>
      <c r="KUO36" s="49"/>
      <c r="KUP36" s="49"/>
      <c r="KUQ36" s="49"/>
      <c r="KUR36" s="49"/>
      <c r="KUS36" s="24"/>
      <c r="KUT36" s="24"/>
      <c r="KUU36" s="23"/>
      <c r="KUV36" s="23"/>
      <c r="KUW36" s="48"/>
      <c r="KUX36" s="48"/>
      <c r="KUY36" s="48"/>
      <c r="KUZ36" s="48"/>
      <c r="KVA36" s="49"/>
      <c r="KVB36" s="49"/>
      <c r="KVC36" s="49"/>
      <c r="KVD36" s="49"/>
      <c r="KVE36" s="24"/>
      <c r="KVF36" s="24"/>
      <c r="KVG36" s="23"/>
      <c r="KVH36" s="23"/>
      <c r="KVI36" s="48"/>
      <c r="KVJ36" s="48"/>
      <c r="KVK36" s="48"/>
      <c r="KVL36" s="48"/>
      <c r="KVM36" s="49"/>
      <c r="KVN36" s="49"/>
      <c r="KVO36" s="49"/>
      <c r="KVP36" s="49"/>
      <c r="KVQ36" s="24"/>
      <c r="KVR36" s="24"/>
      <c r="KVS36" s="23"/>
      <c r="KVT36" s="23"/>
      <c r="KVU36" s="48"/>
      <c r="KVV36" s="48"/>
      <c r="KVW36" s="48"/>
      <c r="KVX36" s="48"/>
      <c r="KVY36" s="49"/>
      <c r="KVZ36" s="49"/>
      <c r="KWA36" s="49"/>
      <c r="KWB36" s="49"/>
      <c r="KWC36" s="24"/>
      <c r="KWD36" s="24"/>
      <c r="KWE36" s="23"/>
      <c r="KWF36" s="23"/>
      <c r="KWG36" s="48"/>
      <c r="KWH36" s="48"/>
      <c r="KWI36" s="48"/>
      <c r="KWJ36" s="48"/>
      <c r="KWK36" s="49"/>
      <c r="KWL36" s="49"/>
      <c r="KWM36" s="49"/>
      <c r="KWN36" s="49"/>
      <c r="KWO36" s="24"/>
      <c r="KWP36" s="24"/>
      <c r="KWQ36" s="23"/>
      <c r="KWR36" s="23"/>
      <c r="KWS36" s="48"/>
      <c r="KWT36" s="48"/>
      <c r="KWU36" s="48"/>
      <c r="KWV36" s="48"/>
      <c r="KWW36" s="49"/>
      <c r="KWX36" s="49"/>
      <c r="KWY36" s="49"/>
      <c r="KWZ36" s="49"/>
      <c r="KXA36" s="24"/>
      <c r="KXB36" s="24"/>
      <c r="KXC36" s="23"/>
      <c r="KXD36" s="23"/>
      <c r="KXE36" s="48"/>
      <c r="KXF36" s="48"/>
      <c r="KXG36" s="48"/>
      <c r="KXH36" s="48"/>
      <c r="KXI36" s="49"/>
      <c r="KXJ36" s="49"/>
      <c r="KXK36" s="49"/>
      <c r="KXL36" s="49"/>
      <c r="KXM36" s="24"/>
      <c r="KXN36" s="24"/>
      <c r="KXO36" s="23"/>
      <c r="KXP36" s="23"/>
      <c r="KXQ36" s="48"/>
      <c r="KXR36" s="48"/>
      <c r="KXS36" s="48"/>
      <c r="KXT36" s="48"/>
      <c r="KXU36" s="49"/>
      <c r="KXV36" s="49"/>
      <c r="KXW36" s="49"/>
      <c r="KXX36" s="49"/>
      <c r="KXY36" s="24"/>
      <c r="KXZ36" s="24"/>
      <c r="KYA36" s="23"/>
      <c r="KYB36" s="23"/>
      <c r="KYC36" s="48"/>
      <c r="KYD36" s="48"/>
      <c r="KYE36" s="48"/>
      <c r="KYF36" s="48"/>
      <c r="KYG36" s="49"/>
      <c r="KYH36" s="49"/>
      <c r="KYI36" s="49"/>
      <c r="KYJ36" s="49"/>
      <c r="KYK36" s="24"/>
      <c r="KYL36" s="24"/>
      <c r="KYM36" s="23"/>
      <c r="KYN36" s="23"/>
      <c r="KYO36" s="48"/>
      <c r="KYP36" s="48"/>
      <c r="KYQ36" s="48"/>
      <c r="KYR36" s="48"/>
      <c r="KYS36" s="49"/>
      <c r="KYT36" s="49"/>
      <c r="KYU36" s="49"/>
      <c r="KYV36" s="49"/>
      <c r="KYW36" s="24"/>
      <c r="KYX36" s="24"/>
      <c r="KYY36" s="23"/>
      <c r="KYZ36" s="23"/>
      <c r="KZA36" s="48"/>
      <c r="KZB36" s="48"/>
      <c r="KZC36" s="48"/>
      <c r="KZD36" s="48"/>
      <c r="KZE36" s="49"/>
      <c r="KZF36" s="49"/>
      <c r="KZG36" s="49"/>
      <c r="KZH36" s="49"/>
      <c r="KZI36" s="24"/>
      <c r="KZJ36" s="24"/>
      <c r="KZK36" s="23"/>
      <c r="KZL36" s="23"/>
      <c r="KZM36" s="48"/>
      <c r="KZN36" s="48"/>
      <c r="KZO36" s="48"/>
      <c r="KZP36" s="48"/>
      <c r="KZQ36" s="49"/>
      <c r="KZR36" s="49"/>
      <c r="KZS36" s="49"/>
      <c r="KZT36" s="49"/>
      <c r="KZU36" s="24"/>
      <c r="KZV36" s="24"/>
      <c r="KZW36" s="23"/>
      <c r="KZX36" s="23"/>
      <c r="KZY36" s="48"/>
      <c r="KZZ36" s="48"/>
      <c r="LAA36" s="48"/>
      <c r="LAB36" s="48"/>
      <c r="LAC36" s="49"/>
      <c r="LAD36" s="49"/>
      <c r="LAE36" s="49"/>
      <c r="LAF36" s="49"/>
      <c r="LAG36" s="24"/>
      <c r="LAH36" s="24"/>
      <c r="LAI36" s="23"/>
      <c r="LAJ36" s="23"/>
      <c r="LAK36" s="48"/>
      <c r="LAL36" s="48"/>
      <c r="LAM36" s="48"/>
      <c r="LAN36" s="48"/>
      <c r="LAO36" s="49"/>
      <c r="LAP36" s="49"/>
      <c r="LAQ36" s="49"/>
      <c r="LAR36" s="49"/>
      <c r="LAS36" s="24"/>
      <c r="LAT36" s="24"/>
      <c r="LAU36" s="23"/>
      <c r="LAV36" s="23"/>
      <c r="LAW36" s="48"/>
      <c r="LAX36" s="48"/>
      <c r="LAY36" s="48"/>
      <c r="LAZ36" s="48"/>
      <c r="LBA36" s="49"/>
      <c r="LBB36" s="49"/>
      <c r="LBC36" s="49"/>
      <c r="LBD36" s="49"/>
      <c r="LBE36" s="24"/>
      <c r="LBF36" s="24"/>
      <c r="LBG36" s="23"/>
      <c r="LBH36" s="23"/>
      <c r="LBI36" s="48"/>
      <c r="LBJ36" s="48"/>
      <c r="LBK36" s="48"/>
      <c r="LBL36" s="48"/>
      <c r="LBM36" s="49"/>
      <c r="LBN36" s="49"/>
      <c r="LBO36" s="49"/>
      <c r="LBP36" s="49"/>
      <c r="LBQ36" s="24"/>
      <c r="LBR36" s="24"/>
      <c r="LBS36" s="23"/>
      <c r="LBT36" s="23"/>
      <c r="LBU36" s="48"/>
      <c r="LBV36" s="48"/>
      <c r="LBW36" s="48"/>
      <c r="LBX36" s="48"/>
      <c r="LBY36" s="49"/>
      <c r="LBZ36" s="49"/>
      <c r="LCA36" s="49"/>
      <c r="LCB36" s="49"/>
      <c r="LCC36" s="24"/>
      <c r="LCD36" s="24"/>
      <c r="LCE36" s="23"/>
      <c r="LCF36" s="23"/>
      <c r="LCG36" s="48"/>
      <c r="LCH36" s="48"/>
      <c r="LCI36" s="48"/>
      <c r="LCJ36" s="48"/>
      <c r="LCK36" s="49"/>
      <c r="LCL36" s="49"/>
      <c r="LCM36" s="49"/>
      <c r="LCN36" s="49"/>
      <c r="LCO36" s="24"/>
      <c r="LCP36" s="24"/>
      <c r="LCQ36" s="23"/>
      <c r="LCR36" s="23"/>
      <c r="LCS36" s="48"/>
      <c r="LCT36" s="48"/>
      <c r="LCU36" s="48"/>
      <c r="LCV36" s="48"/>
      <c r="LCW36" s="49"/>
      <c r="LCX36" s="49"/>
      <c r="LCY36" s="49"/>
      <c r="LCZ36" s="49"/>
      <c r="LDA36" s="24"/>
      <c r="LDB36" s="24"/>
      <c r="LDC36" s="23"/>
      <c r="LDD36" s="23"/>
      <c r="LDE36" s="48"/>
      <c r="LDF36" s="48"/>
      <c r="LDG36" s="48"/>
      <c r="LDH36" s="48"/>
      <c r="LDI36" s="49"/>
      <c r="LDJ36" s="49"/>
      <c r="LDK36" s="49"/>
      <c r="LDL36" s="49"/>
      <c r="LDM36" s="24"/>
      <c r="LDN36" s="24"/>
      <c r="LDO36" s="23"/>
      <c r="LDP36" s="23"/>
      <c r="LDQ36" s="48"/>
      <c r="LDR36" s="48"/>
      <c r="LDS36" s="48"/>
      <c r="LDT36" s="48"/>
      <c r="LDU36" s="49"/>
      <c r="LDV36" s="49"/>
      <c r="LDW36" s="49"/>
      <c r="LDX36" s="49"/>
      <c r="LDY36" s="24"/>
      <c r="LDZ36" s="24"/>
      <c r="LEA36" s="23"/>
      <c r="LEB36" s="23"/>
      <c r="LEC36" s="48"/>
      <c r="LED36" s="48"/>
      <c r="LEE36" s="48"/>
      <c r="LEF36" s="48"/>
      <c r="LEG36" s="49"/>
      <c r="LEH36" s="49"/>
      <c r="LEI36" s="49"/>
      <c r="LEJ36" s="49"/>
      <c r="LEK36" s="24"/>
      <c r="LEL36" s="24"/>
      <c r="LEM36" s="23"/>
      <c r="LEN36" s="23"/>
      <c r="LEO36" s="48"/>
      <c r="LEP36" s="48"/>
      <c r="LEQ36" s="48"/>
      <c r="LER36" s="48"/>
      <c r="LES36" s="49"/>
      <c r="LET36" s="49"/>
      <c r="LEU36" s="49"/>
      <c r="LEV36" s="49"/>
      <c r="LEW36" s="24"/>
      <c r="LEX36" s="24"/>
      <c r="LEY36" s="23"/>
      <c r="LEZ36" s="23"/>
      <c r="LFA36" s="48"/>
      <c r="LFB36" s="48"/>
      <c r="LFC36" s="48"/>
      <c r="LFD36" s="48"/>
      <c r="LFE36" s="49"/>
      <c r="LFF36" s="49"/>
      <c r="LFG36" s="49"/>
      <c r="LFH36" s="49"/>
      <c r="LFI36" s="24"/>
      <c r="LFJ36" s="24"/>
      <c r="LFK36" s="23"/>
      <c r="LFL36" s="23"/>
      <c r="LFM36" s="48"/>
      <c r="LFN36" s="48"/>
      <c r="LFO36" s="48"/>
      <c r="LFP36" s="48"/>
      <c r="LFQ36" s="49"/>
      <c r="LFR36" s="49"/>
      <c r="LFS36" s="49"/>
      <c r="LFT36" s="49"/>
      <c r="LFU36" s="24"/>
      <c r="LFV36" s="24"/>
      <c r="LFW36" s="23"/>
      <c r="LFX36" s="23"/>
      <c r="LFY36" s="48"/>
      <c r="LFZ36" s="48"/>
      <c r="LGA36" s="48"/>
      <c r="LGB36" s="48"/>
      <c r="LGC36" s="49"/>
      <c r="LGD36" s="49"/>
      <c r="LGE36" s="49"/>
      <c r="LGF36" s="49"/>
      <c r="LGG36" s="24"/>
      <c r="LGH36" s="24"/>
      <c r="LGI36" s="23"/>
      <c r="LGJ36" s="23"/>
      <c r="LGK36" s="48"/>
      <c r="LGL36" s="48"/>
      <c r="LGM36" s="48"/>
      <c r="LGN36" s="48"/>
      <c r="LGO36" s="49"/>
      <c r="LGP36" s="49"/>
      <c r="LGQ36" s="49"/>
      <c r="LGR36" s="49"/>
      <c r="LGS36" s="24"/>
      <c r="LGT36" s="24"/>
      <c r="LGU36" s="23"/>
      <c r="LGV36" s="23"/>
      <c r="LGW36" s="48"/>
      <c r="LGX36" s="48"/>
      <c r="LGY36" s="48"/>
      <c r="LGZ36" s="48"/>
      <c r="LHA36" s="49"/>
      <c r="LHB36" s="49"/>
      <c r="LHC36" s="49"/>
      <c r="LHD36" s="49"/>
      <c r="LHE36" s="24"/>
      <c r="LHF36" s="24"/>
      <c r="LHG36" s="23"/>
      <c r="LHH36" s="23"/>
      <c r="LHI36" s="48"/>
      <c r="LHJ36" s="48"/>
      <c r="LHK36" s="48"/>
      <c r="LHL36" s="48"/>
      <c r="LHM36" s="49"/>
      <c r="LHN36" s="49"/>
      <c r="LHO36" s="49"/>
      <c r="LHP36" s="49"/>
      <c r="LHQ36" s="24"/>
      <c r="LHR36" s="24"/>
      <c r="LHS36" s="23"/>
      <c r="LHT36" s="23"/>
      <c r="LHU36" s="48"/>
      <c r="LHV36" s="48"/>
      <c r="LHW36" s="48"/>
      <c r="LHX36" s="48"/>
      <c r="LHY36" s="49"/>
      <c r="LHZ36" s="49"/>
      <c r="LIA36" s="49"/>
      <c r="LIB36" s="49"/>
      <c r="LIC36" s="24"/>
      <c r="LID36" s="24"/>
      <c r="LIE36" s="23"/>
      <c r="LIF36" s="23"/>
      <c r="LIG36" s="48"/>
      <c r="LIH36" s="48"/>
      <c r="LII36" s="48"/>
      <c r="LIJ36" s="48"/>
      <c r="LIK36" s="49"/>
      <c r="LIL36" s="49"/>
      <c r="LIM36" s="49"/>
      <c r="LIN36" s="49"/>
      <c r="LIO36" s="24"/>
      <c r="LIP36" s="24"/>
      <c r="LIQ36" s="23"/>
      <c r="LIR36" s="23"/>
      <c r="LIS36" s="48"/>
      <c r="LIT36" s="48"/>
      <c r="LIU36" s="48"/>
      <c r="LIV36" s="48"/>
      <c r="LIW36" s="49"/>
      <c r="LIX36" s="49"/>
      <c r="LIY36" s="49"/>
      <c r="LIZ36" s="49"/>
      <c r="LJA36" s="24"/>
      <c r="LJB36" s="24"/>
      <c r="LJC36" s="23"/>
      <c r="LJD36" s="23"/>
      <c r="LJE36" s="48"/>
      <c r="LJF36" s="48"/>
      <c r="LJG36" s="48"/>
      <c r="LJH36" s="48"/>
      <c r="LJI36" s="49"/>
      <c r="LJJ36" s="49"/>
      <c r="LJK36" s="49"/>
      <c r="LJL36" s="49"/>
      <c r="LJM36" s="24"/>
      <c r="LJN36" s="24"/>
      <c r="LJO36" s="23"/>
      <c r="LJP36" s="23"/>
      <c r="LJQ36" s="48"/>
      <c r="LJR36" s="48"/>
      <c r="LJS36" s="48"/>
      <c r="LJT36" s="48"/>
      <c r="LJU36" s="49"/>
      <c r="LJV36" s="49"/>
      <c r="LJW36" s="49"/>
      <c r="LJX36" s="49"/>
      <c r="LJY36" s="24"/>
      <c r="LJZ36" s="24"/>
      <c r="LKA36" s="23"/>
      <c r="LKB36" s="23"/>
      <c r="LKC36" s="48"/>
      <c r="LKD36" s="48"/>
      <c r="LKE36" s="48"/>
      <c r="LKF36" s="48"/>
      <c r="LKG36" s="49"/>
      <c r="LKH36" s="49"/>
      <c r="LKI36" s="49"/>
      <c r="LKJ36" s="49"/>
      <c r="LKK36" s="24"/>
      <c r="LKL36" s="24"/>
      <c r="LKM36" s="23"/>
      <c r="LKN36" s="23"/>
      <c r="LKO36" s="48"/>
      <c r="LKP36" s="48"/>
      <c r="LKQ36" s="48"/>
      <c r="LKR36" s="48"/>
      <c r="LKS36" s="49"/>
      <c r="LKT36" s="49"/>
      <c r="LKU36" s="49"/>
      <c r="LKV36" s="49"/>
      <c r="LKW36" s="24"/>
      <c r="LKX36" s="24"/>
      <c r="LKY36" s="23"/>
      <c r="LKZ36" s="23"/>
      <c r="LLA36" s="48"/>
      <c r="LLB36" s="48"/>
      <c r="LLC36" s="48"/>
      <c r="LLD36" s="48"/>
      <c r="LLE36" s="49"/>
      <c r="LLF36" s="49"/>
      <c r="LLG36" s="49"/>
      <c r="LLH36" s="49"/>
      <c r="LLI36" s="24"/>
      <c r="LLJ36" s="24"/>
      <c r="LLK36" s="23"/>
      <c r="LLL36" s="23"/>
      <c r="LLM36" s="48"/>
      <c r="LLN36" s="48"/>
      <c r="LLO36" s="48"/>
      <c r="LLP36" s="48"/>
      <c r="LLQ36" s="49"/>
      <c r="LLR36" s="49"/>
      <c r="LLS36" s="49"/>
      <c r="LLT36" s="49"/>
      <c r="LLU36" s="24"/>
      <c r="LLV36" s="24"/>
      <c r="LLW36" s="23"/>
      <c r="LLX36" s="23"/>
      <c r="LLY36" s="48"/>
      <c r="LLZ36" s="48"/>
      <c r="LMA36" s="48"/>
      <c r="LMB36" s="48"/>
      <c r="LMC36" s="49"/>
      <c r="LMD36" s="49"/>
      <c r="LME36" s="49"/>
      <c r="LMF36" s="49"/>
      <c r="LMG36" s="24"/>
      <c r="LMH36" s="24"/>
      <c r="LMI36" s="23"/>
      <c r="LMJ36" s="23"/>
      <c r="LMK36" s="48"/>
      <c r="LML36" s="48"/>
      <c r="LMM36" s="48"/>
      <c r="LMN36" s="48"/>
      <c r="LMO36" s="49"/>
      <c r="LMP36" s="49"/>
      <c r="LMQ36" s="49"/>
      <c r="LMR36" s="49"/>
      <c r="LMS36" s="24"/>
      <c r="LMT36" s="24"/>
      <c r="LMU36" s="23"/>
      <c r="LMV36" s="23"/>
      <c r="LMW36" s="48"/>
      <c r="LMX36" s="48"/>
      <c r="LMY36" s="48"/>
      <c r="LMZ36" s="48"/>
      <c r="LNA36" s="49"/>
      <c r="LNB36" s="49"/>
      <c r="LNC36" s="49"/>
      <c r="LND36" s="49"/>
      <c r="LNE36" s="24"/>
      <c r="LNF36" s="24"/>
      <c r="LNG36" s="23"/>
      <c r="LNH36" s="23"/>
      <c r="LNI36" s="48"/>
      <c r="LNJ36" s="48"/>
      <c r="LNK36" s="48"/>
      <c r="LNL36" s="48"/>
      <c r="LNM36" s="49"/>
      <c r="LNN36" s="49"/>
      <c r="LNO36" s="49"/>
      <c r="LNP36" s="49"/>
      <c r="LNQ36" s="24"/>
      <c r="LNR36" s="24"/>
      <c r="LNS36" s="23"/>
      <c r="LNT36" s="23"/>
      <c r="LNU36" s="48"/>
      <c r="LNV36" s="48"/>
      <c r="LNW36" s="48"/>
      <c r="LNX36" s="48"/>
      <c r="LNY36" s="49"/>
      <c r="LNZ36" s="49"/>
      <c r="LOA36" s="49"/>
      <c r="LOB36" s="49"/>
      <c r="LOC36" s="24"/>
      <c r="LOD36" s="24"/>
      <c r="LOE36" s="23"/>
      <c r="LOF36" s="23"/>
      <c r="LOG36" s="48"/>
      <c r="LOH36" s="48"/>
      <c r="LOI36" s="48"/>
      <c r="LOJ36" s="48"/>
      <c r="LOK36" s="49"/>
      <c r="LOL36" s="49"/>
      <c r="LOM36" s="49"/>
      <c r="LON36" s="49"/>
      <c r="LOO36" s="24"/>
      <c r="LOP36" s="24"/>
      <c r="LOQ36" s="23"/>
      <c r="LOR36" s="23"/>
      <c r="LOS36" s="48"/>
      <c r="LOT36" s="48"/>
      <c r="LOU36" s="48"/>
      <c r="LOV36" s="48"/>
      <c r="LOW36" s="49"/>
      <c r="LOX36" s="49"/>
      <c r="LOY36" s="49"/>
      <c r="LOZ36" s="49"/>
      <c r="LPA36" s="24"/>
      <c r="LPB36" s="24"/>
      <c r="LPC36" s="23"/>
      <c r="LPD36" s="23"/>
      <c r="LPE36" s="48"/>
      <c r="LPF36" s="48"/>
      <c r="LPG36" s="48"/>
      <c r="LPH36" s="48"/>
      <c r="LPI36" s="49"/>
      <c r="LPJ36" s="49"/>
      <c r="LPK36" s="49"/>
      <c r="LPL36" s="49"/>
      <c r="LPM36" s="24"/>
      <c r="LPN36" s="24"/>
      <c r="LPO36" s="23"/>
      <c r="LPP36" s="23"/>
      <c r="LPQ36" s="48"/>
      <c r="LPR36" s="48"/>
      <c r="LPS36" s="48"/>
      <c r="LPT36" s="48"/>
      <c r="LPU36" s="49"/>
      <c r="LPV36" s="49"/>
      <c r="LPW36" s="49"/>
      <c r="LPX36" s="49"/>
      <c r="LPY36" s="24"/>
      <c r="LPZ36" s="24"/>
      <c r="LQA36" s="23"/>
      <c r="LQB36" s="23"/>
      <c r="LQC36" s="48"/>
      <c r="LQD36" s="48"/>
      <c r="LQE36" s="48"/>
      <c r="LQF36" s="48"/>
      <c r="LQG36" s="49"/>
      <c r="LQH36" s="49"/>
      <c r="LQI36" s="49"/>
      <c r="LQJ36" s="49"/>
      <c r="LQK36" s="24"/>
      <c r="LQL36" s="24"/>
      <c r="LQM36" s="23"/>
      <c r="LQN36" s="23"/>
      <c r="LQO36" s="48"/>
      <c r="LQP36" s="48"/>
      <c r="LQQ36" s="48"/>
      <c r="LQR36" s="48"/>
      <c r="LQS36" s="49"/>
      <c r="LQT36" s="49"/>
      <c r="LQU36" s="49"/>
      <c r="LQV36" s="49"/>
      <c r="LQW36" s="24"/>
      <c r="LQX36" s="24"/>
      <c r="LQY36" s="23"/>
      <c r="LQZ36" s="23"/>
      <c r="LRA36" s="48"/>
      <c r="LRB36" s="48"/>
      <c r="LRC36" s="48"/>
      <c r="LRD36" s="48"/>
      <c r="LRE36" s="49"/>
      <c r="LRF36" s="49"/>
      <c r="LRG36" s="49"/>
      <c r="LRH36" s="49"/>
      <c r="LRI36" s="24"/>
      <c r="LRJ36" s="24"/>
      <c r="LRK36" s="23"/>
      <c r="LRL36" s="23"/>
      <c r="LRM36" s="48"/>
      <c r="LRN36" s="48"/>
      <c r="LRO36" s="48"/>
      <c r="LRP36" s="48"/>
      <c r="LRQ36" s="49"/>
      <c r="LRR36" s="49"/>
      <c r="LRS36" s="49"/>
      <c r="LRT36" s="49"/>
      <c r="LRU36" s="24"/>
      <c r="LRV36" s="24"/>
      <c r="LRW36" s="23"/>
      <c r="LRX36" s="23"/>
      <c r="LRY36" s="48"/>
      <c r="LRZ36" s="48"/>
      <c r="LSA36" s="48"/>
      <c r="LSB36" s="48"/>
      <c r="LSC36" s="49"/>
      <c r="LSD36" s="49"/>
      <c r="LSE36" s="49"/>
      <c r="LSF36" s="49"/>
      <c r="LSG36" s="24"/>
      <c r="LSH36" s="24"/>
      <c r="LSI36" s="23"/>
      <c r="LSJ36" s="23"/>
      <c r="LSK36" s="48"/>
      <c r="LSL36" s="48"/>
      <c r="LSM36" s="48"/>
      <c r="LSN36" s="48"/>
      <c r="LSO36" s="49"/>
      <c r="LSP36" s="49"/>
      <c r="LSQ36" s="49"/>
      <c r="LSR36" s="49"/>
      <c r="LSS36" s="24"/>
      <c r="LST36" s="24"/>
      <c r="LSU36" s="23"/>
      <c r="LSV36" s="23"/>
      <c r="LSW36" s="48"/>
      <c r="LSX36" s="48"/>
      <c r="LSY36" s="48"/>
      <c r="LSZ36" s="48"/>
      <c r="LTA36" s="49"/>
      <c r="LTB36" s="49"/>
      <c r="LTC36" s="49"/>
      <c r="LTD36" s="49"/>
      <c r="LTE36" s="24"/>
      <c r="LTF36" s="24"/>
      <c r="LTG36" s="23"/>
      <c r="LTH36" s="23"/>
      <c r="LTI36" s="48"/>
      <c r="LTJ36" s="48"/>
      <c r="LTK36" s="48"/>
      <c r="LTL36" s="48"/>
      <c r="LTM36" s="49"/>
      <c r="LTN36" s="49"/>
      <c r="LTO36" s="49"/>
      <c r="LTP36" s="49"/>
      <c r="LTQ36" s="24"/>
      <c r="LTR36" s="24"/>
      <c r="LTS36" s="23"/>
      <c r="LTT36" s="23"/>
      <c r="LTU36" s="48"/>
      <c r="LTV36" s="48"/>
      <c r="LTW36" s="48"/>
      <c r="LTX36" s="48"/>
      <c r="LTY36" s="49"/>
      <c r="LTZ36" s="49"/>
      <c r="LUA36" s="49"/>
      <c r="LUB36" s="49"/>
      <c r="LUC36" s="24"/>
      <c r="LUD36" s="24"/>
      <c r="LUE36" s="23"/>
      <c r="LUF36" s="23"/>
      <c r="LUG36" s="48"/>
      <c r="LUH36" s="48"/>
      <c r="LUI36" s="48"/>
      <c r="LUJ36" s="48"/>
      <c r="LUK36" s="49"/>
      <c r="LUL36" s="49"/>
      <c r="LUM36" s="49"/>
      <c r="LUN36" s="49"/>
      <c r="LUO36" s="24"/>
      <c r="LUP36" s="24"/>
      <c r="LUQ36" s="23"/>
      <c r="LUR36" s="23"/>
      <c r="LUS36" s="48"/>
      <c r="LUT36" s="48"/>
      <c r="LUU36" s="48"/>
      <c r="LUV36" s="48"/>
      <c r="LUW36" s="49"/>
      <c r="LUX36" s="49"/>
      <c r="LUY36" s="49"/>
      <c r="LUZ36" s="49"/>
      <c r="LVA36" s="24"/>
      <c r="LVB36" s="24"/>
      <c r="LVC36" s="23"/>
      <c r="LVD36" s="23"/>
      <c r="LVE36" s="48"/>
      <c r="LVF36" s="48"/>
      <c r="LVG36" s="48"/>
      <c r="LVH36" s="48"/>
      <c r="LVI36" s="49"/>
      <c r="LVJ36" s="49"/>
      <c r="LVK36" s="49"/>
      <c r="LVL36" s="49"/>
      <c r="LVM36" s="24"/>
      <c r="LVN36" s="24"/>
      <c r="LVO36" s="23"/>
      <c r="LVP36" s="23"/>
      <c r="LVQ36" s="48"/>
      <c r="LVR36" s="48"/>
      <c r="LVS36" s="48"/>
      <c r="LVT36" s="48"/>
      <c r="LVU36" s="49"/>
      <c r="LVV36" s="49"/>
      <c r="LVW36" s="49"/>
      <c r="LVX36" s="49"/>
      <c r="LVY36" s="24"/>
      <c r="LVZ36" s="24"/>
      <c r="LWA36" s="23"/>
      <c r="LWB36" s="23"/>
      <c r="LWC36" s="48"/>
      <c r="LWD36" s="48"/>
      <c r="LWE36" s="48"/>
      <c r="LWF36" s="48"/>
      <c r="LWG36" s="49"/>
      <c r="LWH36" s="49"/>
      <c r="LWI36" s="49"/>
      <c r="LWJ36" s="49"/>
      <c r="LWK36" s="24"/>
      <c r="LWL36" s="24"/>
      <c r="LWM36" s="23"/>
      <c r="LWN36" s="23"/>
      <c r="LWO36" s="48"/>
      <c r="LWP36" s="48"/>
      <c r="LWQ36" s="48"/>
      <c r="LWR36" s="48"/>
      <c r="LWS36" s="49"/>
      <c r="LWT36" s="49"/>
      <c r="LWU36" s="49"/>
      <c r="LWV36" s="49"/>
      <c r="LWW36" s="24"/>
      <c r="LWX36" s="24"/>
      <c r="LWY36" s="23"/>
      <c r="LWZ36" s="23"/>
      <c r="LXA36" s="48"/>
      <c r="LXB36" s="48"/>
      <c r="LXC36" s="48"/>
      <c r="LXD36" s="48"/>
      <c r="LXE36" s="49"/>
      <c r="LXF36" s="49"/>
      <c r="LXG36" s="49"/>
      <c r="LXH36" s="49"/>
      <c r="LXI36" s="24"/>
      <c r="LXJ36" s="24"/>
      <c r="LXK36" s="23"/>
      <c r="LXL36" s="23"/>
      <c r="LXM36" s="48"/>
      <c r="LXN36" s="48"/>
      <c r="LXO36" s="48"/>
      <c r="LXP36" s="48"/>
      <c r="LXQ36" s="49"/>
      <c r="LXR36" s="49"/>
      <c r="LXS36" s="49"/>
      <c r="LXT36" s="49"/>
      <c r="LXU36" s="24"/>
      <c r="LXV36" s="24"/>
      <c r="LXW36" s="23"/>
      <c r="LXX36" s="23"/>
      <c r="LXY36" s="48"/>
      <c r="LXZ36" s="48"/>
      <c r="LYA36" s="48"/>
      <c r="LYB36" s="48"/>
      <c r="LYC36" s="49"/>
      <c r="LYD36" s="49"/>
      <c r="LYE36" s="49"/>
      <c r="LYF36" s="49"/>
      <c r="LYG36" s="24"/>
      <c r="LYH36" s="24"/>
      <c r="LYI36" s="23"/>
      <c r="LYJ36" s="23"/>
      <c r="LYK36" s="48"/>
      <c r="LYL36" s="48"/>
      <c r="LYM36" s="48"/>
      <c r="LYN36" s="48"/>
      <c r="LYO36" s="49"/>
      <c r="LYP36" s="49"/>
      <c r="LYQ36" s="49"/>
      <c r="LYR36" s="49"/>
      <c r="LYS36" s="24"/>
      <c r="LYT36" s="24"/>
      <c r="LYU36" s="23"/>
      <c r="LYV36" s="23"/>
      <c r="LYW36" s="48"/>
      <c r="LYX36" s="48"/>
      <c r="LYY36" s="48"/>
      <c r="LYZ36" s="48"/>
      <c r="LZA36" s="49"/>
      <c r="LZB36" s="49"/>
      <c r="LZC36" s="49"/>
      <c r="LZD36" s="49"/>
      <c r="LZE36" s="24"/>
      <c r="LZF36" s="24"/>
      <c r="LZG36" s="23"/>
      <c r="LZH36" s="23"/>
      <c r="LZI36" s="48"/>
      <c r="LZJ36" s="48"/>
      <c r="LZK36" s="48"/>
      <c r="LZL36" s="48"/>
      <c r="LZM36" s="49"/>
      <c r="LZN36" s="49"/>
      <c r="LZO36" s="49"/>
      <c r="LZP36" s="49"/>
      <c r="LZQ36" s="24"/>
      <c r="LZR36" s="24"/>
      <c r="LZS36" s="23"/>
      <c r="LZT36" s="23"/>
      <c r="LZU36" s="48"/>
      <c r="LZV36" s="48"/>
      <c r="LZW36" s="48"/>
      <c r="LZX36" s="48"/>
      <c r="LZY36" s="49"/>
      <c r="LZZ36" s="49"/>
      <c r="MAA36" s="49"/>
      <c r="MAB36" s="49"/>
      <c r="MAC36" s="24"/>
      <c r="MAD36" s="24"/>
      <c r="MAE36" s="23"/>
      <c r="MAF36" s="23"/>
      <c r="MAG36" s="48"/>
      <c r="MAH36" s="48"/>
      <c r="MAI36" s="48"/>
      <c r="MAJ36" s="48"/>
      <c r="MAK36" s="49"/>
      <c r="MAL36" s="49"/>
      <c r="MAM36" s="49"/>
      <c r="MAN36" s="49"/>
      <c r="MAO36" s="24"/>
      <c r="MAP36" s="24"/>
      <c r="MAQ36" s="23"/>
      <c r="MAR36" s="23"/>
      <c r="MAS36" s="48"/>
      <c r="MAT36" s="48"/>
      <c r="MAU36" s="48"/>
      <c r="MAV36" s="48"/>
      <c r="MAW36" s="49"/>
      <c r="MAX36" s="49"/>
      <c r="MAY36" s="49"/>
      <c r="MAZ36" s="49"/>
      <c r="MBA36" s="24"/>
      <c r="MBB36" s="24"/>
      <c r="MBC36" s="23"/>
      <c r="MBD36" s="23"/>
      <c r="MBE36" s="48"/>
      <c r="MBF36" s="48"/>
      <c r="MBG36" s="48"/>
      <c r="MBH36" s="48"/>
      <c r="MBI36" s="49"/>
      <c r="MBJ36" s="49"/>
      <c r="MBK36" s="49"/>
      <c r="MBL36" s="49"/>
      <c r="MBM36" s="24"/>
      <c r="MBN36" s="24"/>
      <c r="MBO36" s="23"/>
      <c r="MBP36" s="23"/>
      <c r="MBQ36" s="48"/>
      <c r="MBR36" s="48"/>
      <c r="MBS36" s="48"/>
      <c r="MBT36" s="48"/>
      <c r="MBU36" s="49"/>
      <c r="MBV36" s="49"/>
      <c r="MBW36" s="49"/>
      <c r="MBX36" s="49"/>
      <c r="MBY36" s="24"/>
      <c r="MBZ36" s="24"/>
      <c r="MCA36" s="23"/>
      <c r="MCB36" s="23"/>
      <c r="MCC36" s="48"/>
      <c r="MCD36" s="48"/>
      <c r="MCE36" s="48"/>
      <c r="MCF36" s="48"/>
      <c r="MCG36" s="49"/>
      <c r="MCH36" s="49"/>
      <c r="MCI36" s="49"/>
      <c r="MCJ36" s="49"/>
      <c r="MCK36" s="24"/>
      <c r="MCL36" s="24"/>
      <c r="MCM36" s="23"/>
      <c r="MCN36" s="23"/>
      <c r="MCO36" s="48"/>
      <c r="MCP36" s="48"/>
      <c r="MCQ36" s="48"/>
      <c r="MCR36" s="48"/>
      <c r="MCS36" s="49"/>
      <c r="MCT36" s="49"/>
      <c r="MCU36" s="49"/>
      <c r="MCV36" s="49"/>
      <c r="MCW36" s="24"/>
      <c r="MCX36" s="24"/>
      <c r="MCY36" s="23"/>
      <c r="MCZ36" s="23"/>
      <c r="MDA36" s="48"/>
      <c r="MDB36" s="48"/>
      <c r="MDC36" s="48"/>
      <c r="MDD36" s="48"/>
      <c r="MDE36" s="49"/>
      <c r="MDF36" s="49"/>
      <c r="MDG36" s="49"/>
      <c r="MDH36" s="49"/>
      <c r="MDI36" s="24"/>
      <c r="MDJ36" s="24"/>
      <c r="MDK36" s="23"/>
      <c r="MDL36" s="23"/>
      <c r="MDM36" s="48"/>
      <c r="MDN36" s="48"/>
      <c r="MDO36" s="48"/>
      <c r="MDP36" s="48"/>
      <c r="MDQ36" s="49"/>
      <c r="MDR36" s="49"/>
      <c r="MDS36" s="49"/>
      <c r="MDT36" s="49"/>
      <c r="MDU36" s="24"/>
      <c r="MDV36" s="24"/>
      <c r="MDW36" s="23"/>
      <c r="MDX36" s="23"/>
      <c r="MDY36" s="48"/>
      <c r="MDZ36" s="48"/>
      <c r="MEA36" s="48"/>
      <c r="MEB36" s="48"/>
      <c r="MEC36" s="49"/>
      <c r="MED36" s="49"/>
      <c r="MEE36" s="49"/>
      <c r="MEF36" s="49"/>
      <c r="MEG36" s="24"/>
      <c r="MEH36" s="24"/>
      <c r="MEI36" s="23"/>
      <c r="MEJ36" s="23"/>
      <c r="MEK36" s="48"/>
      <c r="MEL36" s="48"/>
      <c r="MEM36" s="48"/>
      <c r="MEN36" s="48"/>
      <c r="MEO36" s="49"/>
      <c r="MEP36" s="49"/>
      <c r="MEQ36" s="49"/>
      <c r="MER36" s="49"/>
      <c r="MES36" s="24"/>
      <c r="MET36" s="24"/>
      <c r="MEU36" s="23"/>
      <c r="MEV36" s="23"/>
      <c r="MEW36" s="48"/>
      <c r="MEX36" s="48"/>
      <c r="MEY36" s="48"/>
      <c r="MEZ36" s="48"/>
      <c r="MFA36" s="49"/>
      <c r="MFB36" s="49"/>
      <c r="MFC36" s="49"/>
      <c r="MFD36" s="49"/>
      <c r="MFE36" s="24"/>
      <c r="MFF36" s="24"/>
      <c r="MFG36" s="23"/>
      <c r="MFH36" s="23"/>
      <c r="MFI36" s="48"/>
      <c r="MFJ36" s="48"/>
      <c r="MFK36" s="48"/>
      <c r="MFL36" s="48"/>
      <c r="MFM36" s="49"/>
      <c r="MFN36" s="49"/>
      <c r="MFO36" s="49"/>
      <c r="MFP36" s="49"/>
      <c r="MFQ36" s="24"/>
      <c r="MFR36" s="24"/>
      <c r="MFS36" s="23"/>
      <c r="MFT36" s="23"/>
      <c r="MFU36" s="48"/>
      <c r="MFV36" s="48"/>
      <c r="MFW36" s="48"/>
      <c r="MFX36" s="48"/>
      <c r="MFY36" s="49"/>
      <c r="MFZ36" s="49"/>
      <c r="MGA36" s="49"/>
      <c r="MGB36" s="49"/>
      <c r="MGC36" s="24"/>
      <c r="MGD36" s="24"/>
      <c r="MGE36" s="23"/>
      <c r="MGF36" s="23"/>
      <c r="MGG36" s="48"/>
      <c r="MGH36" s="48"/>
      <c r="MGI36" s="48"/>
      <c r="MGJ36" s="48"/>
      <c r="MGK36" s="49"/>
      <c r="MGL36" s="49"/>
      <c r="MGM36" s="49"/>
      <c r="MGN36" s="49"/>
      <c r="MGO36" s="24"/>
      <c r="MGP36" s="24"/>
      <c r="MGQ36" s="23"/>
      <c r="MGR36" s="23"/>
      <c r="MGS36" s="48"/>
      <c r="MGT36" s="48"/>
      <c r="MGU36" s="48"/>
      <c r="MGV36" s="48"/>
      <c r="MGW36" s="49"/>
      <c r="MGX36" s="49"/>
      <c r="MGY36" s="49"/>
      <c r="MGZ36" s="49"/>
      <c r="MHA36" s="24"/>
      <c r="MHB36" s="24"/>
      <c r="MHC36" s="23"/>
      <c r="MHD36" s="23"/>
      <c r="MHE36" s="48"/>
      <c r="MHF36" s="48"/>
      <c r="MHG36" s="48"/>
      <c r="MHH36" s="48"/>
      <c r="MHI36" s="49"/>
      <c r="MHJ36" s="49"/>
      <c r="MHK36" s="49"/>
      <c r="MHL36" s="49"/>
      <c r="MHM36" s="24"/>
      <c r="MHN36" s="24"/>
      <c r="MHO36" s="23"/>
      <c r="MHP36" s="23"/>
      <c r="MHQ36" s="48"/>
      <c r="MHR36" s="48"/>
      <c r="MHS36" s="48"/>
      <c r="MHT36" s="48"/>
      <c r="MHU36" s="49"/>
      <c r="MHV36" s="49"/>
      <c r="MHW36" s="49"/>
      <c r="MHX36" s="49"/>
      <c r="MHY36" s="24"/>
      <c r="MHZ36" s="24"/>
      <c r="MIA36" s="23"/>
      <c r="MIB36" s="23"/>
      <c r="MIC36" s="48"/>
      <c r="MID36" s="48"/>
      <c r="MIE36" s="48"/>
      <c r="MIF36" s="48"/>
      <c r="MIG36" s="49"/>
      <c r="MIH36" s="49"/>
      <c r="MII36" s="49"/>
      <c r="MIJ36" s="49"/>
      <c r="MIK36" s="24"/>
      <c r="MIL36" s="24"/>
      <c r="MIM36" s="23"/>
      <c r="MIN36" s="23"/>
      <c r="MIO36" s="48"/>
      <c r="MIP36" s="48"/>
      <c r="MIQ36" s="48"/>
      <c r="MIR36" s="48"/>
      <c r="MIS36" s="49"/>
      <c r="MIT36" s="49"/>
      <c r="MIU36" s="49"/>
      <c r="MIV36" s="49"/>
      <c r="MIW36" s="24"/>
      <c r="MIX36" s="24"/>
      <c r="MIY36" s="23"/>
      <c r="MIZ36" s="23"/>
      <c r="MJA36" s="48"/>
      <c r="MJB36" s="48"/>
      <c r="MJC36" s="48"/>
      <c r="MJD36" s="48"/>
      <c r="MJE36" s="49"/>
      <c r="MJF36" s="49"/>
      <c r="MJG36" s="49"/>
      <c r="MJH36" s="49"/>
      <c r="MJI36" s="24"/>
      <c r="MJJ36" s="24"/>
      <c r="MJK36" s="23"/>
      <c r="MJL36" s="23"/>
      <c r="MJM36" s="48"/>
      <c r="MJN36" s="48"/>
      <c r="MJO36" s="48"/>
      <c r="MJP36" s="48"/>
      <c r="MJQ36" s="49"/>
      <c r="MJR36" s="49"/>
      <c r="MJS36" s="49"/>
      <c r="MJT36" s="49"/>
      <c r="MJU36" s="24"/>
      <c r="MJV36" s="24"/>
      <c r="MJW36" s="23"/>
      <c r="MJX36" s="23"/>
      <c r="MJY36" s="48"/>
      <c r="MJZ36" s="48"/>
      <c r="MKA36" s="48"/>
      <c r="MKB36" s="48"/>
      <c r="MKC36" s="49"/>
      <c r="MKD36" s="49"/>
      <c r="MKE36" s="49"/>
      <c r="MKF36" s="49"/>
      <c r="MKG36" s="24"/>
      <c r="MKH36" s="24"/>
      <c r="MKI36" s="23"/>
      <c r="MKJ36" s="23"/>
      <c r="MKK36" s="48"/>
      <c r="MKL36" s="48"/>
      <c r="MKM36" s="48"/>
      <c r="MKN36" s="48"/>
      <c r="MKO36" s="49"/>
      <c r="MKP36" s="49"/>
      <c r="MKQ36" s="49"/>
      <c r="MKR36" s="49"/>
      <c r="MKS36" s="24"/>
      <c r="MKT36" s="24"/>
      <c r="MKU36" s="23"/>
      <c r="MKV36" s="23"/>
      <c r="MKW36" s="48"/>
      <c r="MKX36" s="48"/>
      <c r="MKY36" s="48"/>
      <c r="MKZ36" s="48"/>
      <c r="MLA36" s="49"/>
      <c r="MLB36" s="49"/>
      <c r="MLC36" s="49"/>
      <c r="MLD36" s="49"/>
      <c r="MLE36" s="24"/>
      <c r="MLF36" s="24"/>
      <c r="MLG36" s="23"/>
      <c r="MLH36" s="23"/>
      <c r="MLI36" s="48"/>
      <c r="MLJ36" s="48"/>
      <c r="MLK36" s="48"/>
      <c r="MLL36" s="48"/>
      <c r="MLM36" s="49"/>
      <c r="MLN36" s="49"/>
      <c r="MLO36" s="49"/>
      <c r="MLP36" s="49"/>
      <c r="MLQ36" s="24"/>
      <c r="MLR36" s="24"/>
      <c r="MLS36" s="23"/>
      <c r="MLT36" s="23"/>
      <c r="MLU36" s="48"/>
      <c r="MLV36" s="48"/>
      <c r="MLW36" s="48"/>
      <c r="MLX36" s="48"/>
      <c r="MLY36" s="49"/>
      <c r="MLZ36" s="49"/>
      <c r="MMA36" s="49"/>
      <c r="MMB36" s="49"/>
      <c r="MMC36" s="24"/>
      <c r="MMD36" s="24"/>
      <c r="MME36" s="23"/>
      <c r="MMF36" s="23"/>
      <c r="MMG36" s="48"/>
      <c r="MMH36" s="48"/>
      <c r="MMI36" s="48"/>
      <c r="MMJ36" s="48"/>
      <c r="MMK36" s="49"/>
      <c r="MML36" s="49"/>
      <c r="MMM36" s="49"/>
      <c r="MMN36" s="49"/>
      <c r="MMO36" s="24"/>
      <c r="MMP36" s="24"/>
      <c r="MMQ36" s="23"/>
      <c r="MMR36" s="23"/>
      <c r="MMS36" s="48"/>
      <c r="MMT36" s="48"/>
      <c r="MMU36" s="48"/>
      <c r="MMV36" s="48"/>
      <c r="MMW36" s="49"/>
      <c r="MMX36" s="49"/>
      <c r="MMY36" s="49"/>
      <c r="MMZ36" s="49"/>
      <c r="MNA36" s="24"/>
      <c r="MNB36" s="24"/>
      <c r="MNC36" s="23"/>
      <c r="MND36" s="23"/>
      <c r="MNE36" s="48"/>
      <c r="MNF36" s="48"/>
      <c r="MNG36" s="48"/>
      <c r="MNH36" s="48"/>
      <c r="MNI36" s="49"/>
      <c r="MNJ36" s="49"/>
      <c r="MNK36" s="49"/>
      <c r="MNL36" s="49"/>
      <c r="MNM36" s="24"/>
      <c r="MNN36" s="24"/>
      <c r="MNO36" s="23"/>
      <c r="MNP36" s="23"/>
      <c r="MNQ36" s="48"/>
      <c r="MNR36" s="48"/>
      <c r="MNS36" s="48"/>
      <c r="MNT36" s="48"/>
      <c r="MNU36" s="49"/>
      <c r="MNV36" s="49"/>
      <c r="MNW36" s="49"/>
      <c r="MNX36" s="49"/>
      <c r="MNY36" s="24"/>
      <c r="MNZ36" s="24"/>
      <c r="MOA36" s="23"/>
      <c r="MOB36" s="23"/>
      <c r="MOC36" s="48"/>
      <c r="MOD36" s="48"/>
      <c r="MOE36" s="48"/>
      <c r="MOF36" s="48"/>
      <c r="MOG36" s="49"/>
      <c r="MOH36" s="49"/>
      <c r="MOI36" s="49"/>
      <c r="MOJ36" s="49"/>
      <c r="MOK36" s="24"/>
      <c r="MOL36" s="24"/>
      <c r="MOM36" s="23"/>
      <c r="MON36" s="23"/>
      <c r="MOO36" s="48"/>
      <c r="MOP36" s="48"/>
      <c r="MOQ36" s="48"/>
      <c r="MOR36" s="48"/>
      <c r="MOS36" s="49"/>
      <c r="MOT36" s="49"/>
      <c r="MOU36" s="49"/>
      <c r="MOV36" s="49"/>
      <c r="MOW36" s="24"/>
      <c r="MOX36" s="24"/>
      <c r="MOY36" s="23"/>
      <c r="MOZ36" s="23"/>
      <c r="MPA36" s="48"/>
      <c r="MPB36" s="48"/>
      <c r="MPC36" s="48"/>
      <c r="MPD36" s="48"/>
      <c r="MPE36" s="49"/>
      <c r="MPF36" s="49"/>
      <c r="MPG36" s="49"/>
      <c r="MPH36" s="49"/>
      <c r="MPI36" s="24"/>
      <c r="MPJ36" s="24"/>
      <c r="MPK36" s="23"/>
      <c r="MPL36" s="23"/>
      <c r="MPM36" s="48"/>
      <c r="MPN36" s="48"/>
      <c r="MPO36" s="48"/>
      <c r="MPP36" s="48"/>
      <c r="MPQ36" s="49"/>
      <c r="MPR36" s="49"/>
      <c r="MPS36" s="49"/>
      <c r="MPT36" s="49"/>
      <c r="MPU36" s="24"/>
      <c r="MPV36" s="24"/>
      <c r="MPW36" s="23"/>
      <c r="MPX36" s="23"/>
      <c r="MPY36" s="48"/>
      <c r="MPZ36" s="48"/>
      <c r="MQA36" s="48"/>
      <c r="MQB36" s="48"/>
      <c r="MQC36" s="49"/>
      <c r="MQD36" s="49"/>
      <c r="MQE36" s="49"/>
      <c r="MQF36" s="49"/>
      <c r="MQG36" s="24"/>
      <c r="MQH36" s="24"/>
      <c r="MQI36" s="23"/>
      <c r="MQJ36" s="23"/>
      <c r="MQK36" s="48"/>
      <c r="MQL36" s="48"/>
      <c r="MQM36" s="48"/>
      <c r="MQN36" s="48"/>
      <c r="MQO36" s="49"/>
      <c r="MQP36" s="49"/>
      <c r="MQQ36" s="49"/>
      <c r="MQR36" s="49"/>
      <c r="MQS36" s="24"/>
      <c r="MQT36" s="24"/>
      <c r="MQU36" s="23"/>
      <c r="MQV36" s="23"/>
      <c r="MQW36" s="48"/>
      <c r="MQX36" s="48"/>
      <c r="MQY36" s="48"/>
      <c r="MQZ36" s="48"/>
      <c r="MRA36" s="49"/>
      <c r="MRB36" s="49"/>
      <c r="MRC36" s="49"/>
      <c r="MRD36" s="49"/>
      <c r="MRE36" s="24"/>
      <c r="MRF36" s="24"/>
      <c r="MRG36" s="23"/>
      <c r="MRH36" s="23"/>
      <c r="MRI36" s="48"/>
      <c r="MRJ36" s="48"/>
      <c r="MRK36" s="48"/>
      <c r="MRL36" s="48"/>
      <c r="MRM36" s="49"/>
      <c r="MRN36" s="49"/>
      <c r="MRO36" s="49"/>
      <c r="MRP36" s="49"/>
      <c r="MRQ36" s="24"/>
      <c r="MRR36" s="24"/>
      <c r="MRS36" s="23"/>
      <c r="MRT36" s="23"/>
      <c r="MRU36" s="48"/>
      <c r="MRV36" s="48"/>
      <c r="MRW36" s="48"/>
      <c r="MRX36" s="48"/>
      <c r="MRY36" s="49"/>
      <c r="MRZ36" s="49"/>
      <c r="MSA36" s="49"/>
      <c r="MSB36" s="49"/>
      <c r="MSC36" s="24"/>
      <c r="MSD36" s="24"/>
      <c r="MSE36" s="23"/>
      <c r="MSF36" s="23"/>
      <c r="MSG36" s="48"/>
      <c r="MSH36" s="48"/>
      <c r="MSI36" s="48"/>
      <c r="MSJ36" s="48"/>
      <c r="MSK36" s="49"/>
      <c r="MSL36" s="49"/>
      <c r="MSM36" s="49"/>
      <c r="MSN36" s="49"/>
      <c r="MSO36" s="24"/>
      <c r="MSP36" s="24"/>
      <c r="MSQ36" s="23"/>
      <c r="MSR36" s="23"/>
      <c r="MSS36" s="48"/>
      <c r="MST36" s="48"/>
      <c r="MSU36" s="48"/>
      <c r="MSV36" s="48"/>
      <c r="MSW36" s="49"/>
      <c r="MSX36" s="49"/>
      <c r="MSY36" s="49"/>
      <c r="MSZ36" s="49"/>
      <c r="MTA36" s="24"/>
      <c r="MTB36" s="24"/>
      <c r="MTC36" s="23"/>
      <c r="MTD36" s="23"/>
      <c r="MTE36" s="48"/>
      <c r="MTF36" s="48"/>
      <c r="MTG36" s="48"/>
      <c r="MTH36" s="48"/>
      <c r="MTI36" s="49"/>
      <c r="MTJ36" s="49"/>
      <c r="MTK36" s="49"/>
      <c r="MTL36" s="49"/>
      <c r="MTM36" s="24"/>
      <c r="MTN36" s="24"/>
      <c r="MTO36" s="23"/>
      <c r="MTP36" s="23"/>
      <c r="MTQ36" s="48"/>
      <c r="MTR36" s="48"/>
      <c r="MTS36" s="48"/>
      <c r="MTT36" s="48"/>
      <c r="MTU36" s="49"/>
      <c r="MTV36" s="49"/>
      <c r="MTW36" s="49"/>
      <c r="MTX36" s="49"/>
      <c r="MTY36" s="24"/>
      <c r="MTZ36" s="24"/>
      <c r="MUA36" s="23"/>
      <c r="MUB36" s="23"/>
      <c r="MUC36" s="48"/>
      <c r="MUD36" s="48"/>
      <c r="MUE36" s="48"/>
      <c r="MUF36" s="48"/>
      <c r="MUG36" s="49"/>
      <c r="MUH36" s="49"/>
      <c r="MUI36" s="49"/>
      <c r="MUJ36" s="49"/>
      <c r="MUK36" s="24"/>
      <c r="MUL36" s="24"/>
      <c r="MUM36" s="23"/>
      <c r="MUN36" s="23"/>
      <c r="MUO36" s="48"/>
      <c r="MUP36" s="48"/>
      <c r="MUQ36" s="48"/>
      <c r="MUR36" s="48"/>
      <c r="MUS36" s="49"/>
      <c r="MUT36" s="49"/>
      <c r="MUU36" s="49"/>
      <c r="MUV36" s="49"/>
      <c r="MUW36" s="24"/>
      <c r="MUX36" s="24"/>
      <c r="MUY36" s="23"/>
      <c r="MUZ36" s="23"/>
      <c r="MVA36" s="48"/>
      <c r="MVB36" s="48"/>
      <c r="MVC36" s="48"/>
      <c r="MVD36" s="48"/>
      <c r="MVE36" s="49"/>
      <c r="MVF36" s="49"/>
      <c r="MVG36" s="49"/>
      <c r="MVH36" s="49"/>
      <c r="MVI36" s="24"/>
      <c r="MVJ36" s="24"/>
      <c r="MVK36" s="23"/>
      <c r="MVL36" s="23"/>
      <c r="MVM36" s="48"/>
      <c r="MVN36" s="48"/>
      <c r="MVO36" s="48"/>
      <c r="MVP36" s="48"/>
      <c r="MVQ36" s="49"/>
      <c r="MVR36" s="49"/>
      <c r="MVS36" s="49"/>
      <c r="MVT36" s="49"/>
      <c r="MVU36" s="24"/>
      <c r="MVV36" s="24"/>
      <c r="MVW36" s="23"/>
      <c r="MVX36" s="23"/>
      <c r="MVY36" s="48"/>
      <c r="MVZ36" s="48"/>
      <c r="MWA36" s="48"/>
      <c r="MWB36" s="48"/>
      <c r="MWC36" s="49"/>
      <c r="MWD36" s="49"/>
      <c r="MWE36" s="49"/>
      <c r="MWF36" s="49"/>
      <c r="MWG36" s="24"/>
      <c r="MWH36" s="24"/>
      <c r="MWI36" s="23"/>
      <c r="MWJ36" s="23"/>
      <c r="MWK36" s="48"/>
      <c r="MWL36" s="48"/>
      <c r="MWM36" s="48"/>
      <c r="MWN36" s="48"/>
      <c r="MWO36" s="49"/>
      <c r="MWP36" s="49"/>
      <c r="MWQ36" s="49"/>
      <c r="MWR36" s="49"/>
      <c r="MWS36" s="24"/>
      <c r="MWT36" s="24"/>
      <c r="MWU36" s="23"/>
      <c r="MWV36" s="23"/>
      <c r="MWW36" s="48"/>
      <c r="MWX36" s="48"/>
      <c r="MWY36" s="48"/>
      <c r="MWZ36" s="48"/>
      <c r="MXA36" s="49"/>
      <c r="MXB36" s="49"/>
      <c r="MXC36" s="49"/>
      <c r="MXD36" s="49"/>
      <c r="MXE36" s="24"/>
      <c r="MXF36" s="24"/>
      <c r="MXG36" s="23"/>
      <c r="MXH36" s="23"/>
      <c r="MXI36" s="48"/>
      <c r="MXJ36" s="48"/>
      <c r="MXK36" s="48"/>
      <c r="MXL36" s="48"/>
      <c r="MXM36" s="49"/>
      <c r="MXN36" s="49"/>
      <c r="MXO36" s="49"/>
      <c r="MXP36" s="49"/>
      <c r="MXQ36" s="24"/>
      <c r="MXR36" s="24"/>
      <c r="MXS36" s="23"/>
      <c r="MXT36" s="23"/>
      <c r="MXU36" s="48"/>
      <c r="MXV36" s="48"/>
      <c r="MXW36" s="48"/>
      <c r="MXX36" s="48"/>
      <c r="MXY36" s="49"/>
      <c r="MXZ36" s="49"/>
      <c r="MYA36" s="49"/>
      <c r="MYB36" s="49"/>
      <c r="MYC36" s="24"/>
      <c r="MYD36" s="24"/>
      <c r="MYE36" s="23"/>
      <c r="MYF36" s="23"/>
      <c r="MYG36" s="48"/>
      <c r="MYH36" s="48"/>
      <c r="MYI36" s="48"/>
      <c r="MYJ36" s="48"/>
      <c r="MYK36" s="49"/>
      <c r="MYL36" s="49"/>
      <c r="MYM36" s="49"/>
      <c r="MYN36" s="49"/>
      <c r="MYO36" s="24"/>
      <c r="MYP36" s="24"/>
      <c r="MYQ36" s="23"/>
      <c r="MYR36" s="23"/>
      <c r="MYS36" s="48"/>
      <c r="MYT36" s="48"/>
      <c r="MYU36" s="48"/>
      <c r="MYV36" s="48"/>
      <c r="MYW36" s="49"/>
      <c r="MYX36" s="49"/>
      <c r="MYY36" s="49"/>
      <c r="MYZ36" s="49"/>
      <c r="MZA36" s="24"/>
      <c r="MZB36" s="24"/>
      <c r="MZC36" s="23"/>
      <c r="MZD36" s="23"/>
      <c r="MZE36" s="48"/>
      <c r="MZF36" s="48"/>
      <c r="MZG36" s="48"/>
      <c r="MZH36" s="48"/>
      <c r="MZI36" s="49"/>
      <c r="MZJ36" s="49"/>
      <c r="MZK36" s="49"/>
      <c r="MZL36" s="49"/>
      <c r="MZM36" s="24"/>
      <c r="MZN36" s="24"/>
      <c r="MZO36" s="23"/>
      <c r="MZP36" s="23"/>
      <c r="MZQ36" s="48"/>
      <c r="MZR36" s="48"/>
      <c r="MZS36" s="48"/>
      <c r="MZT36" s="48"/>
      <c r="MZU36" s="49"/>
      <c r="MZV36" s="49"/>
      <c r="MZW36" s="49"/>
      <c r="MZX36" s="49"/>
      <c r="MZY36" s="24"/>
      <c r="MZZ36" s="24"/>
      <c r="NAA36" s="23"/>
      <c r="NAB36" s="23"/>
      <c r="NAC36" s="48"/>
      <c r="NAD36" s="48"/>
      <c r="NAE36" s="48"/>
      <c r="NAF36" s="48"/>
      <c r="NAG36" s="49"/>
      <c r="NAH36" s="49"/>
      <c r="NAI36" s="49"/>
      <c r="NAJ36" s="49"/>
      <c r="NAK36" s="24"/>
      <c r="NAL36" s="24"/>
      <c r="NAM36" s="23"/>
      <c r="NAN36" s="23"/>
      <c r="NAO36" s="48"/>
      <c r="NAP36" s="48"/>
      <c r="NAQ36" s="48"/>
      <c r="NAR36" s="48"/>
      <c r="NAS36" s="49"/>
      <c r="NAT36" s="49"/>
      <c r="NAU36" s="49"/>
      <c r="NAV36" s="49"/>
      <c r="NAW36" s="24"/>
      <c r="NAX36" s="24"/>
      <c r="NAY36" s="23"/>
      <c r="NAZ36" s="23"/>
      <c r="NBA36" s="48"/>
      <c r="NBB36" s="48"/>
      <c r="NBC36" s="48"/>
      <c r="NBD36" s="48"/>
      <c r="NBE36" s="49"/>
      <c r="NBF36" s="49"/>
      <c r="NBG36" s="49"/>
      <c r="NBH36" s="49"/>
      <c r="NBI36" s="24"/>
      <c r="NBJ36" s="24"/>
      <c r="NBK36" s="23"/>
      <c r="NBL36" s="23"/>
      <c r="NBM36" s="48"/>
      <c r="NBN36" s="48"/>
      <c r="NBO36" s="48"/>
      <c r="NBP36" s="48"/>
      <c r="NBQ36" s="49"/>
      <c r="NBR36" s="49"/>
      <c r="NBS36" s="49"/>
      <c r="NBT36" s="49"/>
      <c r="NBU36" s="24"/>
      <c r="NBV36" s="24"/>
      <c r="NBW36" s="23"/>
      <c r="NBX36" s="23"/>
      <c r="NBY36" s="48"/>
      <c r="NBZ36" s="48"/>
      <c r="NCA36" s="48"/>
      <c r="NCB36" s="48"/>
      <c r="NCC36" s="49"/>
      <c r="NCD36" s="49"/>
      <c r="NCE36" s="49"/>
      <c r="NCF36" s="49"/>
      <c r="NCG36" s="24"/>
      <c r="NCH36" s="24"/>
      <c r="NCI36" s="23"/>
      <c r="NCJ36" s="23"/>
      <c r="NCK36" s="48"/>
      <c r="NCL36" s="48"/>
      <c r="NCM36" s="48"/>
      <c r="NCN36" s="48"/>
      <c r="NCO36" s="49"/>
      <c r="NCP36" s="49"/>
      <c r="NCQ36" s="49"/>
      <c r="NCR36" s="49"/>
      <c r="NCS36" s="24"/>
      <c r="NCT36" s="24"/>
      <c r="NCU36" s="23"/>
      <c r="NCV36" s="23"/>
      <c r="NCW36" s="48"/>
      <c r="NCX36" s="48"/>
      <c r="NCY36" s="48"/>
      <c r="NCZ36" s="48"/>
      <c r="NDA36" s="49"/>
      <c r="NDB36" s="49"/>
      <c r="NDC36" s="49"/>
      <c r="NDD36" s="49"/>
      <c r="NDE36" s="24"/>
      <c r="NDF36" s="24"/>
      <c r="NDG36" s="23"/>
      <c r="NDH36" s="23"/>
      <c r="NDI36" s="48"/>
      <c r="NDJ36" s="48"/>
      <c r="NDK36" s="48"/>
      <c r="NDL36" s="48"/>
      <c r="NDM36" s="49"/>
      <c r="NDN36" s="49"/>
      <c r="NDO36" s="49"/>
      <c r="NDP36" s="49"/>
      <c r="NDQ36" s="24"/>
      <c r="NDR36" s="24"/>
      <c r="NDS36" s="23"/>
      <c r="NDT36" s="23"/>
      <c r="NDU36" s="48"/>
      <c r="NDV36" s="48"/>
      <c r="NDW36" s="48"/>
      <c r="NDX36" s="48"/>
      <c r="NDY36" s="49"/>
      <c r="NDZ36" s="49"/>
      <c r="NEA36" s="49"/>
      <c r="NEB36" s="49"/>
      <c r="NEC36" s="24"/>
      <c r="NED36" s="24"/>
      <c r="NEE36" s="23"/>
      <c r="NEF36" s="23"/>
      <c r="NEG36" s="48"/>
      <c r="NEH36" s="48"/>
      <c r="NEI36" s="48"/>
      <c r="NEJ36" s="48"/>
      <c r="NEK36" s="49"/>
      <c r="NEL36" s="49"/>
      <c r="NEM36" s="49"/>
      <c r="NEN36" s="49"/>
      <c r="NEO36" s="24"/>
      <c r="NEP36" s="24"/>
      <c r="NEQ36" s="23"/>
      <c r="NER36" s="23"/>
      <c r="NES36" s="48"/>
      <c r="NET36" s="48"/>
      <c r="NEU36" s="48"/>
      <c r="NEV36" s="48"/>
      <c r="NEW36" s="49"/>
      <c r="NEX36" s="49"/>
      <c r="NEY36" s="49"/>
      <c r="NEZ36" s="49"/>
      <c r="NFA36" s="24"/>
      <c r="NFB36" s="24"/>
      <c r="NFC36" s="23"/>
      <c r="NFD36" s="23"/>
      <c r="NFE36" s="48"/>
      <c r="NFF36" s="48"/>
      <c r="NFG36" s="48"/>
      <c r="NFH36" s="48"/>
      <c r="NFI36" s="49"/>
      <c r="NFJ36" s="49"/>
      <c r="NFK36" s="49"/>
      <c r="NFL36" s="49"/>
      <c r="NFM36" s="24"/>
      <c r="NFN36" s="24"/>
      <c r="NFO36" s="23"/>
      <c r="NFP36" s="23"/>
      <c r="NFQ36" s="48"/>
      <c r="NFR36" s="48"/>
      <c r="NFS36" s="48"/>
      <c r="NFT36" s="48"/>
      <c r="NFU36" s="49"/>
      <c r="NFV36" s="49"/>
      <c r="NFW36" s="49"/>
      <c r="NFX36" s="49"/>
      <c r="NFY36" s="24"/>
      <c r="NFZ36" s="24"/>
      <c r="NGA36" s="23"/>
      <c r="NGB36" s="23"/>
      <c r="NGC36" s="48"/>
      <c r="NGD36" s="48"/>
      <c r="NGE36" s="48"/>
      <c r="NGF36" s="48"/>
      <c r="NGG36" s="49"/>
      <c r="NGH36" s="49"/>
      <c r="NGI36" s="49"/>
      <c r="NGJ36" s="49"/>
      <c r="NGK36" s="24"/>
      <c r="NGL36" s="24"/>
      <c r="NGM36" s="23"/>
      <c r="NGN36" s="23"/>
      <c r="NGO36" s="48"/>
      <c r="NGP36" s="48"/>
      <c r="NGQ36" s="48"/>
      <c r="NGR36" s="48"/>
      <c r="NGS36" s="49"/>
      <c r="NGT36" s="49"/>
      <c r="NGU36" s="49"/>
      <c r="NGV36" s="49"/>
      <c r="NGW36" s="24"/>
      <c r="NGX36" s="24"/>
      <c r="NGY36" s="23"/>
      <c r="NGZ36" s="23"/>
      <c r="NHA36" s="48"/>
      <c r="NHB36" s="48"/>
      <c r="NHC36" s="48"/>
      <c r="NHD36" s="48"/>
      <c r="NHE36" s="49"/>
      <c r="NHF36" s="49"/>
      <c r="NHG36" s="49"/>
      <c r="NHH36" s="49"/>
      <c r="NHI36" s="24"/>
      <c r="NHJ36" s="24"/>
      <c r="NHK36" s="23"/>
      <c r="NHL36" s="23"/>
      <c r="NHM36" s="48"/>
      <c r="NHN36" s="48"/>
      <c r="NHO36" s="48"/>
      <c r="NHP36" s="48"/>
      <c r="NHQ36" s="49"/>
      <c r="NHR36" s="49"/>
      <c r="NHS36" s="49"/>
      <c r="NHT36" s="49"/>
      <c r="NHU36" s="24"/>
      <c r="NHV36" s="24"/>
      <c r="NHW36" s="23"/>
      <c r="NHX36" s="23"/>
      <c r="NHY36" s="48"/>
      <c r="NHZ36" s="48"/>
      <c r="NIA36" s="48"/>
      <c r="NIB36" s="48"/>
      <c r="NIC36" s="49"/>
      <c r="NID36" s="49"/>
      <c r="NIE36" s="49"/>
      <c r="NIF36" s="49"/>
      <c r="NIG36" s="24"/>
      <c r="NIH36" s="24"/>
      <c r="NII36" s="23"/>
      <c r="NIJ36" s="23"/>
      <c r="NIK36" s="48"/>
      <c r="NIL36" s="48"/>
      <c r="NIM36" s="48"/>
      <c r="NIN36" s="48"/>
      <c r="NIO36" s="49"/>
      <c r="NIP36" s="49"/>
      <c r="NIQ36" s="49"/>
      <c r="NIR36" s="49"/>
      <c r="NIS36" s="24"/>
      <c r="NIT36" s="24"/>
      <c r="NIU36" s="23"/>
      <c r="NIV36" s="23"/>
      <c r="NIW36" s="48"/>
      <c r="NIX36" s="48"/>
      <c r="NIY36" s="48"/>
      <c r="NIZ36" s="48"/>
      <c r="NJA36" s="49"/>
      <c r="NJB36" s="49"/>
      <c r="NJC36" s="49"/>
      <c r="NJD36" s="49"/>
      <c r="NJE36" s="24"/>
      <c r="NJF36" s="24"/>
      <c r="NJG36" s="23"/>
      <c r="NJH36" s="23"/>
      <c r="NJI36" s="48"/>
      <c r="NJJ36" s="48"/>
      <c r="NJK36" s="48"/>
      <c r="NJL36" s="48"/>
      <c r="NJM36" s="49"/>
      <c r="NJN36" s="49"/>
      <c r="NJO36" s="49"/>
      <c r="NJP36" s="49"/>
      <c r="NJQ36" s="24"/>
      <c r="NJR36" s="24"/>
      <c r="NJS36" s="23"/>
      <c r="NJT36" s="23"/>
      <c r="NJU36" s="48"/>
      <c r="NJV36" s="48"/>
      <c r="NJW36" s="48"/>
      <c r="NJX36" s="48"/>
      <c r="NJY36" s="49"/>
      <c r="NJZ36" s="49"/>
      <c r="NKA36" s="49"/>
      <c r="NKB36" s="49"/>
      <c r="NKC36" s="24"/>
      <c r="NKD36" s="24"/>
      <c r="NKE36" s="23"/>
      <c r="NKF36" s="23"/>
      <c r="NKG36" s="48"/>
      <c r="NKH36" s="48"/>
      <c r="NKI36" s="48"/>
      <c r="NKJ36" s="48"/>
      <c r="NKK36" s="49"/>
      <c r="NKL36" s="49"/>
      <c r="NKM36" s="49"/>
      <c r="NKN36" s="49"/>
      <c r="NKO36" s="24"/>
      <c r="NKP36" s="24"/>
      <c r="NKQ36" s="23"/>
      <c r="NKR36" s="23"/>
      <c r="NKS36" s="48"/>
      <c r="NKT36" s="48"/>
      <c r="NKU36" s="48"/>
      <c r="NKV36" s="48"/>
      <c r="NKW36" s="49"/>
      <c r="NKX36" s="49"/>
      <c r="NKY36" s="49"/>
      <c r="NKZ36" s="49"/>
      <c r="NLA36" s="24"/>
      <c r="NLB36" s="24"/>
      <c r="NLC36" s="23"/>
      <c r="NLD36" s="23"/>
      <c r="NLE36" s="48"/>
      <c r="NLF36" s="48"/>
      <c r="NLG36" s="48"/>
      <c r="NLH36" s="48"/>
      <c r="NLI36" s="49"/>
      <c r="NLJ36" s="49"/>
      <c r="NLK36" s="49"/>
      <c r="NLL36" s="49"/>
      <c r="NLM36" s="24"/>
      <c r="NLN36" s="24"/>
      <c r="NLO36" s="23"/>
      <c r="NLP36" s="23"/>
      <c r="NLQ36" s="48"/>
      <c r="NLR36" s="48"/>
      <c r="NLS36" s="48"/>
      <c r="NLT36" s="48"/>
      <c r="NLU36" s="49"/>
      <c r="NLV36" s="49"/>
      <c r="NLW36" s="49"/>
      <c r="NLX36" s="49"/>
      <c r="NLY36" s="24"/>
      <c r="NLZ36" s="24"/>
      <c r="NMA36" s="23"/>
      <c r="NMB36" s="23"/>
      <c r="NMC36" s="48"/>
      <c r="NMD36" s="48"/>
      <c r="NME36" s="48"/>
      <c r="NMF36" s="48"/>
      <c r="NMG36" s="49"/>
      <c r="NMH36" s="49"/>
      <c r="NMI36" s="49"/>
      <c r="NMJ36" s="49"/>
      <c r="NMK36" s="24"/>
      <c r="NML36" s="24"/>
      <c r="NMM36" s="23"/>
      <c r="NMN36" s="23"/>
      <c r="NMO36" s="48"/>
      <c r="NMP36" s="48"/>
      <c r="NMQ36" s="48"/>
      <c r="NMR36" s="48"/>
      <c r="NMS36" s="49"/>
      <c r="NMT36" s="49"/>
      <c r="NMU36" s="49"/>
      <c r="NMV36" s="49"/>
      <c r="NMW36" s="24"/>
      <c r="NMX36" s="24"/>
      <c r="NMY36" s="23"/>
      <c r="NMZ36" s="23"/>
      <c r="NNA36" s="48"/>
      <c r="NNB36" s="48"/>
      <c r="NNC36" s="48"/>
      <c r="NND36" s="48"/>
      <c r="NNE36" s="49"/>
      <c r="NNF36" s="49"/>
      <c r="NNG36" s="49"/>
      <c r="NNH36" s="49"/>
      <c r="NNI36" s="24"/>
      <c r="NNJ36" s="24"/>
      <c r="NNK36" s="23"/>
      <c r="NNL36" s="23"/>
      <c r="NNM36" s="48"/>
      <c r="NNN36" s="48"/>
      <c r="NNO36" s="48"/>
      <c r="NNP36" s="48"/>
      <c r="NNQ36" s="49"/>
      <c r="NNR36" s="49"/>
      <c r="NNS36" s="49"/>
      <c r="NNT36" s="49"/>
      <c r="NNU36" s="24"/>
      <c r="NNV36" s="24"/>
      <c r="NNW36" s="23"/>
      <c r="NNX36" s="23"/>
      <c r="NNY36" s="48"/>
      <c r="NNZ36" s="48"/>
      <c r="NOA36" s="48"/>
      <c r="NOB36" s="48"/>
      <c r="NOC36" s="49"/>
      <c r="NOD36" s="49"/>
      <c r="NOE36" s="49"/>
      <c r="NOF36" s="49"/>
      <c r="NOG36" s="24"/>
      <c r="NOH36" s="24"/>
      <c r="NOI36" s="23"/>
      <c r="NOJ36" s="23"/>
      <c r="NOK36" s="48"/>
      <c r="NOL36" s="48"/>
      <c r="NOM36" s="48"/>
      <c r="NON36" s="48"/>
      <c r="NOO36" s="49"/>
      <c r="NOP36" s="49"/>
      <c r="NOQ36" s="49"/>
      <c r="NOR36" s="49"/>
      <c r="NOS36" s="24"/>
      <c r="NOT36" s="24"/>
      <c r="NOU36" s="23"/>
      <c r="NOV36" s="23"/>
      <c r="NOW36" s="48"/>
      <c r="NOX36" s="48"/>
      <c r="NOY36" s="48"/>
      <c r="NOZ36" s="48"/>
      <c r="NPA36" s="49"/>
      <c r="NPB36" s="49"/>
      <c r="NPC36" s="49"/>
      <c r="NPD36" s="49"/>
      <c r="NPE36" s="24"/>
      <c r="NPF36" s="24"/>
      <c r="NPG36" s="23"/>
      <c r="NPH36" s="23"/>
      <c r="NPI36" s="48"/>
      <c r="NPJ36" s="48"/>
      <c r="NPK36" s="48"/>
      <c r="NPL36" s="48"/>
      <c r="NPM36" s="49"/>
      <c r="NPN36" s="49"/>
      <c r="NPO36" s="49"/>
      <c r="NPP36" s="49"/>
      <c r="NPQ36" s="24"/>
      <c r="NPR36" s="24"/>
      <c r="NPS36" s="23"/>
      <c r="NPT36" s="23"/>
      <c r="NPU36" s="48"/>
      <c r="NPV36" s="48"/>
      <c r="NPW36" s="48"/>
      <c r="NPX36" s="48"/>
      <c r="NPY36" s="49"/>
      <c r="NPZ36" s="49"/>
      <c r="NQA36" s="49"/>
      <c r="NQB36" s="49"/>
      <c r="NQC36" s="24"/>
      <c r="NQD36" s="24"/>
      <c r="NQE36" s="23"/>
      <c r="NQF36" s="23"/>
      <c r="NQG36" s="48"/>
      <c r="NQH36" s="48"/>
      <c r="NQI36" s="48"/>
      <c r="NQJ36" s="48"/>
      <c r="NQK36" s="49"/>
      <c r="NQL36" s="49"/>
      <c r="NQM36" s="49"/>
      <c r="NQN36" s="49"/>
      <c r="NQO36" s="24"/>
      <c r="NQP36" s="24"/>
      <c r="NQQ36" s="23"/>
      <c r="NQR36" s="23"/>
      <c r="NQS36" s="48"/>
      <c r="NQT36" s="48"/>
      <c r="NQU36" s="48"/>
      <c r="NQV36" s="48"/>
      <c r="NQW36" s="49"/>
      <c r="NQX36" s="49"/>
      <c r="NQY36" s="49"/>
      <c r="NQZ36" s="49"/>
      <c r="NRA36" s="24"/>
      <c r="NRB36" s="24"/>
      <c r="NRC36" s="23"/>
      <c r="NRD36" s="23"/>
      <c r="NRE36" s="48"/>
      <c r="NRF36" s="48"/>
      <c r="NRG36" s="48"/>
      <c r="NRH36" s="48"/>
      <c r="NRI36" s="49"/>
      <c r="NRJ36" s="49"/>
      <c r="NRK36" s="49"/>
      <c r="NRL36" s="49"/>
      <c r="NRM36" s="24"/>
      <c r="NRN36" s="24"/>
      <c r="NRO36" s="23"/>
      <c r="NRP36" s="23"/>
      <c r="NRQ36" s="48"/>
      <c r="NRR36" s="48"/>
      <c r="NRS36" s="48"/>
      <c r="NRT36" s="48"/>
      <c r="NRU36" s="49"/>
      <c r="NRV36" s="49"/>
      <c r="NRW36" s="49"/>
      <c r="NRX36" s="49"/>
      <c r="NRY36" s="24"/>
      <c r="NRZ36" s="24"/>
      <c r="NSA36" s="23"/>
      <c r="NSB36" s="23"/>
      <c r="NSC36" s="48"/>
      <c r="NSD36" s="48"/>
      <c r="NSE36" s="48"/>
      <c r="NSF36" s="48"/>
      <c r="NSG36" s="49"/>
      <c r="NSH36" s="49"/>
      <c r="NSI36" s="49"/>
      <c r="NSJ36" s="49"/>
      <c r="NSK36" s="24"/>
      <c r="NSL36" s="24"/>
      <c r="NSM36" s="23"/>
      <c r="NSN36" s="23"/>
      <c r="NSO36" s="48"/>
      <c r="NSP36" s="48"/>
      <c r="NSQ36" s="48"/>
      <c r="NSR36" s="48"/>
      <c r="NSS36" s="49"/>
      <c r="NST36" s="49"/>
      <c r="NSU36" s="49"/>
      <c r="NSV36" s="49"/>
      <c r="NSW36" s="24"/>
      <c r="NSX36" s="24"/>
      <c r="NSY36" s="23"/>
      <c r="NSZ36" s="23"/>
      <c r="NTA36" s="48"/>
      <c r="NTB36" s="48"/>
      <c r="NTC36" s="48"/>
      <c r="NTD36" s="48"/>
      <c r="NTE36" s="49"/>
      <c r="NTF36" s="49"/>
      <c r="NTG36" s="49"/>
      <c r="NTH36" s="49"/>
      <c r="NTI36" s="24"/>
      <c r="NTJ36" s="24"/>
      <c r="NTK36" s="23"/>
      <c r="NTL36" s="23"/>
      <c r="NTM36" s="48"/>
      <c r="NTN36" s="48"/>
      <c r="NTO36" s="48"/>
      <c r="NTP36" s="48"/>
      <c r="NTQ36" s="49"/>
      <c r="NTR36" s="49"/>
      <c r="NTS36" s="49"/>
      <c r="NTT36" s="49"/>
      <c r="NTU36" s="24"/>
      <c r="NTV36" s="24"/>
      <c r="NTW36" s="23"/>
      <c r="NTX36" s="23"/>
      <c r="NTY36" s="48"/>
      <c r="NTZ36" s="48"/>
      <c r="NUA36" s="48"/>
      <c r="NUB36" s="48"/>
      <c r="NUC36" s="49"/>
      <c r="NUD36" s="49"/>
      <c r="NUE36" s="49"/>
      <c r="NUF36" s="49"/>
      <c r="NUG36" s="24"/>
      <c r="NUH36" s="24"/>
      <c r="NUI36" s="23"/>
      <c r="NUJ36" s="23"/>
      <c r="NUK36" s="48"/>
      <c r="NUL36" s="48"/>
      <c r="NUM36" s="48"/>
      <c r="NUN36" s="48"/>
      <c r="NUO36" s="49"/>
      <c r="NUP36" s="49"/>
      <c r="NUQ36" s="49"/>
      <c r="NUR36" s="49"/>
      <c r="NUS36" s="24"/>
      <c r="NUT36" s="24"/>
      <c r="NUU36" s="23"/>
      <c r="NUV36" s="23"/>
      <c r="NUW36" s="48"/>
      <c r="NUX36" s="48"/>
      <c r="NUY36" s="48"/>
      <c r="NUZ36" s="48"/>
      <c r="NVA36" s="49"/>
      <c r="NVB36" s="49"/>
      <c r="NVC36" s="49"/>
      <c r="NVD36" s="49"/>
      <c r="NVE36" s="24"/>
      <c r="NVF36" s="24"/>
      <c r="NVG36" s="23"/>
      <c r="NVH36" s="23"/>
      <c r="NVI36" s="48"/>
      <c r="NVJ36" s="48"/>
      <c r="NVK36" s="48"/>
      <c r="NVL36" s="48"/>
      <c r="NVM36" s="49"/>
      <c r="NVN36" s="49"/>
      <c r="NVO36" s="49"/>
      <c r="NVP36" s="49"/>
      <c r="NVQ36" s="24"/>
      <c r="NVR36" s="24"/>
      <c r="NVS36" s="23"/>
      <c r="NVT36" s="23"/>
      <c r="NVU36" s="48"/>
      <c r="NVV36" s="48"/>
      <c r="NVW36" s="48"/>
      <c r="NVX36" s="48"/>
      <c r="NVY36" s="49"/>
      <c r="NVZ36" s="49"/>
      <c r="NWA36" s="49"/>
      <c r="NWB36" s="49"/>
      <c r="NWC36" s="24"/>
      <c r="NWD36" s="24"/>
      <c r="NWE36" s="23"/>
      <c r="NWF36" s="23"/>
      <c r="NWG36" s="48"/>
      <c r="NWH36" s="48"/>
      <c r="NWI36" s="48"/>
      <c r="NWJ36" s="48"/>
      <c r="NWK36" s="49"/>
      <c r="NWL36" s="49"/>
      <c r="NWM36" s="49"/>
      <c r="NWN36" s="49"/>
      <c r="NWO36" s="24"/>
      <c r="NWP36" s="24"/>
      <c r="NWQ36" s="23"/>
      <c r="NWR36" s="23"/>
      <c r="NWS36" s="48"/>
      <c r="NWT36" s="48"/>
      <c r="NWU36" s="48"/>
      <c r="NWV36" s="48"/>
      <c r="NWW36" s="49"/>
      <c r="NWX36" s="49"/>
      <c r="NWY36" s="49"/>
      <c r="NWZ36" s="49"/>
      <c r="NXA36" s="24"/>
      <c r="NXB36" s="24"/>
      <c r="NXC36" s="23"/>
      <c r="NXD36" s="23"/>
      <c r="NXE36" s="48"/>
      <c r="NXF36" s="48"/>
      <c r="NXG36" s="48"/>
      <c r="NXH36" s="48"/>
      <c r="NXI36" s="49"/>
      <c r="NXJ36" s="49"/>
      <c r="NXK36" s="49"/>
      <c r="NXL36" s="49"/>
      <c r="NXM36" s="24"/>
      <c r="NXN36" s="24"/>
      <c r="NXO36" s="23"/>
      <c r="NXP36" s="23"/>
      <c r="NXQ36" s="48"/>
      <c r="NXR36" s="48"/>
      <c r="NXS36" s="48"/>
      <c r="NXT36" s="48"/>
      <c r="NXU36" s="49"/>
      <c r="NXV36" s="49"/>
      <c r="NXW36" s="49"/>
      <c r="NXX36" s="49"/>
      <c r="NXY36" s="24"/>
      <c r="NXZ36" s="24"/>
      <c r="NYA36" s="23"/>
      <c r="NYB36" s="23"/>
      <c r="NYC36" s="48"/>
      <c r="NYD36" s="48"/>
      <c r="NYE36" s="48"/>
      <c r="NYF36" s="48"/>
      <c r="NYG36" s="49"/>
      <c r="NYH36" s="49"/>
      <c r="NYI36" s="49"/>
      <c r="NYJ36" s="49"/>
      <c r="NYK36" s="24"/>
      <c r="NYL36" s="24"/>
      <c r="NYM36" s="23"/>
      <c r="NYN36" s="23"/>
      <c r="NYO36" s="48"/>
      <c r="NYP36" s="48"/>
      <c r="NYQ36" s="48"/>
      <c r="NYR36" s="48"/>
      <c r="NYS36" s="49"/>
      <c r="NYT36" s="49"/>
      <c r="NYU36" s="49"/>
      <c r="NYV36" s="49"/>
      <c r="NYW36" s="24"/>
      <c r="NYX36" s="24"/>
      <c r="NYY36" s="23"/>
      <c r="NYZ36" s="23"/>
      <c r="NZA36" s="48"/>
      <c r="NZB36" s="48"/>
      <c r="NZC36" s="48"/>
      <c r="NZD36" s="48"/>
      <c r="NZE36" s="49"/>
      <c r="NZF36" s="49"/>
      <c r="NZG36" s="49"/>
      <c r="NZH36" s="49"/>
      <c r="NZI36" s="24"/>
      <c r="NZJ36" s="24"/>
      <c r="NZK36" s="23"/>
      <c r="NZL36" s="23"/>
      <c r="NZM36" s="48"/>
      <c r="NZN36" s="48"/>
      <c r="NZO36" s="48"/>
      <c r="NZP36" s="48"/>
      <c r="NZQ36" s="49"/>
      <c r="NZR36" s="49"/>
      <c r="NZS36" s="49"/>
      <c r="NZT36" s="49"/>
      <c r="NZU36" s="24"/>
      <c r="NZV36" s="24"/>
      <c r="NZW36" s="23"/>
      <c r="NZX36" s="23"/>
      <c r="NZY36" s="48"/>
      <c r="NZZ36" s="48"/>
      <c r="OAA36" s="48"/>
      <c r="OAB36" s="48"/>
      <c r="OAC36" s="49"/>
      <c r="OAD36" s="49"/>
      <c r="OAE36" s="49"/>
      <c r="OAF36" s="49"/>
      <c r="OAG36" s="24"/>
      <c r="OAH36" s="24"/>
      <c r="OAI36" s="23"/>
      <c r="OAJ36" s="23"/>
      <c r="OAK36" s="48"/>
      <c r="OAL36" s="48"/>
      <c r="OAM36" s="48"/>
      <c r="OAN36" s="48"/>
      <c r="OAO36" s="49"/>
      <c r="OAP36" s="49"/>
      <c r="OAQ36" s="49"/>
      <c r="OAR36" s="49"/>
      <c r="OAS36" s="24"/>
      <c r="OAT36" s="24"/>
      <c r="OAU36" s="23"/>
      <c r="OAV36" s="23"/>
      <c r="OAW36" s="48"/>
      <c r="OAX36" s="48"/>
      <c r="OAY36" s="48"/>
      <c r="OAZ36" s="48"/>
      <c r="OBA36" s="49"/>
      <c r="OBB36" s="49"/>
      <c r="OBC36" s="49"/>
      <c r="OBD36" s="49"/>
      <c r="OBE36" s="24"/>
      <c r="OBF36" s="24"/>
      <c r="OBG36" s="23"/>
      <c r="OBH36" s="23"/>
      <c r="OBI36" s="48"/>
      <c r="OBJ36" s="48"/>
      <c r="OBK36" s="48"/>
      <c r="OBL36" s="48"/>
      <c r="OBM36" s="49"/>
      <c r="OBN36" s="49"/>
      <c r="OBO36" s="49"/>
      <c r="OBP36" s="49"/>
      <c r="OBQ36" s="24"/>
      <c r="OBR36" s="24"/>
      <c r="OBS36" s="23"/>
      <c r="OBT36" s="23"/>
      <c r="OBU36" s="48"/>
      <c r="OBV36" s="48"/>
      <c r="OBW36" s="48"/>
      <c r="OBX36" s="48"/>
      <c r="OBY36" s="49"/>
      <c r="OBZ36" s="49"/>
      <c r="OCA36" s="49"/>
      <c r="OCB36" s="49"/>
      <c r="OCC36" s="24"/>
      <c r="OCD36" s="24"/>
      <c r="OCE36" s="23"/>
      <c r="OCF36" s="23"/>
      <c r="OCG36" s="48"/>
      <c r="OCH36" s="48"/>
      <c r="OCI36" s="48"/>
      <c r="OCJ36" s="48"/>
      <c r="OCK36" s="49"/>
      <c r="OCL36" s="49"/>
      <c r="OCM36" s="49"/>
      <c r="OCN36" s="49"/>
      <c r="OCO36" s="24"/>
      <c r="OCP36" s="24"/>
      <c r="OCQ36" s="23"/>
      <c r="OCR36" s="23"/>
      <c r="OCS36" s="48"/>
      <c r="OCT36" s="48"/>
      <c r="OCU36" s="48"/>
      <c r="OCV36" s="48"/>
      <c r="OCW36" s="49"/>
      <c r="OCX36" s="49"/>
      <c r="OCY36" s="49"/>
      <c r="OCZ36" s="49"/>
      <c r="ODA36" s="24"/>
      <c r="ODB36" s="24"/>
      <c r="ODC36" s="23"/>
      <c r="ODD36" s="23"/>
      <c r="ODE36" s="48"/>
      <c r="ODF36" s="48"/>
      <c r="ODG36" s="48"/>
      <c r="ODH36" s="48"/>
      <c r="ODI36" s="49"/>
      <c r="ODJ36" s="49"/>
      <c r="ODK36" s="49"/>
      <c r="ODL36" s="49"/>
      <c r="ODM36" s="24"/>
      <c r="ODN36" s="24"/>
      <c r="ODO36" s="23"/>
      <c r="ODP36" s="23"/>
      <c r="ODQ36" s="48"/>
      <c r="ODR36" s="48"/>
      <c r="ODS36" s="48"/>
      <c r="ODT36" s="48"/>
      <c r="ODU36" s="49"/>
      <c r="ODV36" s="49"/>
      <c r="ODW36" s="49"/>
      <c r="ODX36" s="49"/>
      <c r="ODY36" s="24"/>
      <c r="ODZ36" s="24"/>
      <c r="OEA36" s="23"/>
      <c r="OEB36" s="23"/>
      <c r="OEC36" s="48"/>
      <c r="OED36" s="48"/>
      <c r="OEE36" s="48"/>
      <c r="OEF36" s="48"/>
      <c r="OEG36" s="49"/>
      <c r="OEH36" s="49"/>
      <c r="OEI36" s="49"/>
      <c r="OEJ36" s="49"/>
      <c r="OEK36" s="24"/>
      <c r="OEL36" s="24"/>
      <c r="OEM36" s="23"/>
      <c r="OEN36" s="23"/>
      <c r="OEO36" s="48"/>
      <c r="OEP36" s="48"/>
      <c r="OEQ36" s="48"/>
      <c r="OER36" s="48"/>
      <c r="OES36" s="49"/>
      <c r="OET36" s="49"/>
      <c r="OEU36" s="49"/>
      <c r="OEV36" s="49"/>
      <c r="OEW36" s="24"/>
      <c r="OEX36" s="24"/>
      <c r="OEY36" s="23"/>
      <c r="OEZ36" s="23"/>
      <c r="OFA36" s="48"/>
      <c r="OFB36" s="48"/>
      <c r="OFC36" s="48"/>
      <c r="OFD36" s="48"/>
      <c r="OFE36" s="49"/>
      <c r="OFF36" s="49"/>
      <c r="OFG36" s="49"/>
      <c r="OFH36" s="49"/>
      <c r="OFI36" s="24"/>
      <c r="OFJ36" s="24"/>
      <c r="OFK36" s="23"/>
      <c r="OFL36" s="23"/>
      <c r="OFM36" s="48"/>
      <c r="OFN36" s="48"/>
      <c r="OFO36" s="48"/>
      <c r="OFP36" s="48"/>
      <c r="OFQ36" s="49"/>
      <c r="OFR36" s="49"/>
      <c r="OFS36" s="49"/>
      <c r="OFT36" s="49"/>
      <c r="OFU36" s="24"/>
      <c r="OFV36" s="24"/>
      <c r="OFW36" s="23"/>
      <c r="OFX36" s="23"/>
      <c r="OFY36" s="48"/>
      <c r="OFZ36" s="48"/>
      <c r="OGA36" s="48"/>
      <c r="OGB36" s="48"/>
      <c r="OGC36" s="49"/>
      <c r="OGD36" s="49"/>
      <c r="OGE36" s="49"/>
      <c r="OGF36" s="49"/>
      <c r="OGG36" s="24"/>
      <c r="OGH36" s="24"/>
      <c r="OGI36" s="23"/>
      <c r="OGJ36" s="23"/>
      <c r="OGK36" s="48"/>
      <c r="OGL36" s="48"/>
      <c r="OGM36" s="48"/>
      <c r="OGN36" s="48"/>
      <c r="OGO36" s="49"/>
      <c r="OGP36" s="49"/>
      <c r="OGQ36" s="49"/>
      <c r="OGR36" s="49"/>
      <c r="OGS36" s="24"/>
      <c r="OGT36" s="24"/>
      <c r="OGU36" s="23"/>
      <c r="OGV36" s="23"/>
      <c r="OGW36" s="48"/>
      <c r="OGX36" s="48"/>
      <c r="OGY36" s="48"/>
      <c r="OGZ36" s="48"/>
      <c r="OHA36" s="49"/>
      <c r="OHB36" s="49"/>
      <c r="OHC36" s="49"/>
      <c r="OHD36" s="49"/>
      <c r="OHE36" s="24"/>
      <c r="OHF36" s="24"/>
      <c r="OHG36" s="23"/>
      <c r="OHH36" s="23"/>
      <c r="OHI36" s="48"/>
      <c r="OHJ36" s="48"/>
      <c r="OHK36" s="48"/>
      <c r="OHL36" s="48"/>
      <c r="OHM36" s="49"/>
      <c r="OHN36" s="49"/>
      <c r="OHO36" s="49"/>
      <c r="OHP36" s="49"/>
      <c r="OHQ36" s="24"/>
      <c r="OHR36" s="24"/>
      <c r="OHS36" s="23"/>
      <c r="OHT36" s="23"/>
      <c r="OHU36" s="48"/>
      <c r="OHV36" s="48"/>
      <c r="OHW36" s="48"/>
      <c r="OHX36" s="48"/>
      <c r="OHY36" s="49"/>
      <c r="OHZ36" s="49"/>
      <c r="OIA36" s="49"/>
      <c r="OIB36" s="49"/>
      <c r="OIC36" s="24"/>
      <c r="OID36" s="24"/>
      <c r="OIE36" s="23"/>
      <c r="OIF36" s="23"/>
      <c r="OIG36" s="48"/>
      <c r="OIH36" s="48"/>
      <c r="OII36" s="48"/>
      <c r="OIJ36" s="48"/>
      <c r="OIK36" s="49"/>
      <c r="OIL36" s="49"/>
      <c r="OIM36" s="49"/>
      <c r="OIN36" s="49"/>
      <c r="OIO36" s="24"/>
      <c r="OIP36" s="24"/>
      <c r="OIQ36" s="23"/>
      <c r="OIR36" s="23"/>
      <c r="OIS36" s="48"/>
      <c r="OIT36" s="48"/>
      <c r="OIU36" s="48"/>
      <c r="OIV36" s="48"/>
      <c r="OIW36" s="49"/>
      <c r="OIX36" s="49"/>
      <c r="OIY36" s="49"/>
      <c r="OIZ36" s="49"/>
      <c r="OJA36" s="24"/>
      <c r="OJB36" s="24"/>
      <c r="OJC36" s="23"/>
      <c r="OJD36" s="23"/>
      <c r="OJE36" s="48"/>
      <c r="OJF36" s="48"/>
      <c r="OJG36" s="48"/>
      <c r="OJH36" s="48"/>
      <c r="OJI36" s="49"/>
      <c r="OJJ36" s="49"/>
      <c r="OJK36" s="49"/>
      <c r="OJL36" s="49"/>
      <c r="OJM36" s="24"/>
      <c r="OJN36" s="24"/>
      <c r="OJO36" s="23"/>
      <c r="OJP36" s="23"/>
      <c r="OJQ36" s="48"/>
      <c r="OJR36" s="48"/>
      <c r="OJS36" s="48"/>
      <c r="OJT36" s="48"/>
      <c r="OJU36" s="49"/>
      <c r="OJV36" s="49"/>
      <c r="OJW36" s="49"/>
      <c r="OJX36" s="49"/>
      <c r="OJY36" s="24"/>
      <c r="OJZ36" s="24"/>
      <c r="OKA36" s="23"/>
      <c r="OKB36" s="23"/>
      <c r="OKC36" s="48"/>
      <c r="OKD36" s="48"/>
      <c r="OKE36" s="48"/>
      <c r="OKF36" s="48"/>
      <c r="OKG36" s="49"/>
      <c r="OKH36" s="49"/>
      <c r="OKI36" s="49"/>
      <c r="OKJ36" s="49"/>
      <c r="OKK36" s="24"/>
      <c r="OKL36" s="24"/>
      <c r="OKM36" s="23"/>
      <c r="OKN36" s="23"/>
      <c r="OKO36" s="48"/>
      <c r="OKP36" s="48"/>
      <c r="OKQ36" s="48"/>
      <c r="OKR36" s="48"/>
      <c r="OKS36" s="49"/>
      <c r="OKT36" s="49"/>
      <c r="OKU36" s="49"/>
      <c r="OKV36" s="49"/>
      <c r="OKW36" s="24"/>
      <c r="OKX36" s="24"/>
      <c r="OKY36" s="23"/>
      <c r="OKZ36" s="23"/>
      <c r="OLA36" s="48"/>
      <c r="OLB36" s="48"/>
      <c r="OLC36" s="48"/>
      <c r="OLD36" s="48"/>
      <c r="OLE36" s="49"/>
      <c r="OLF36" s="49"/>
      <c r="OLG36" s="49"/>
      <c r="OLH36" s="49"/>
      <c r="OLI36" s="24"/>
      <c r="OLJ36" s="24"/>
      <c r="OLK36" s="23"/>
      <c r="OLL36" s="23"/>
      <c r="OLM36" s="48"/>
      <c r="OLN36" s="48"/>
      <c r="OLO36" s="48"/>
      <c r="OLP36" s="48"/>
      <c r="OLQ36" s="49"/>
      <c r="OLR36" s="49"/>
      <c r="OLS36" s="49"/>
      <c r="OLT36" s="49"/>
      <c r="OLU36" s="24"/>
      <c r="OLV36" s="24"/>
      <c r="OLW36" s="23"/>
      <c r="OLX36" s="23"/>
      <c r="OLY36" s="48"/>
      <c r="OLZ36" s="48"/>
      <c r="OMA36" s="48"/>
      <c r="OMB36" s="48"/>
      <c r="OMC36" s="49"/>
      <c r="OMD36" s="49"/>
      <c r="OME36" s="49"/>
      <c r="OMF36" s="49"/>
      <c r="OMG36" s="24"/>
      <c r="OMH36" s="24"/>
      <c r="OMI36" s="23"/>
      <c r="OMJ36" s="23"/>
      <c r="OMK36" s="48"/>
      <c r="OML36" s="48"/>
      <c r="OMM36" s="48"/>
      <c r="OMN36" s="48"/>
      <c r="OMO36" s="49"/>
      <c r="OMP36" s="49"/>
      <c r="OMQ36" s="49"/>
      <c r="OMR36" s="49"/>
      <c r="OMS36" s="24"/>
      <c r="OMT36" s="24"/>
      <c r="OMU36" s="23"/>
      <c r="OMV36" s="23"/>
      <c r="OMW36" s="48"/>
      <c r="OMX36" s="48"/>
      <c r="OMY36" s="48"/>
      <c r="OMZ36" s="48"/>
      <c r="ONA36" s="49"/>
      <c r="ONB36" s="49"/>
      <c r="ONC36" s="49"/>
      <c r="OND36" s="49"/>
      <c r="ONE36" s="24"/>
      <c r="ONF36" s="24"/>
      <c r="ONG36" s="23"/>
      <c r="ONH36" s="23"/>
      <c r="ONI36" s="48"/>
      <c r="ONJ36" s="48"/>
      <c r="ONK36" s="48"/>
      <c r="ONL36" s="48"/>
      <c r="ONM36" s="49"/>
      <c r="ONN36" s="49"/>
      <c r="ONO36" s="49"/>
      <c r="ONP36" s="49"/>
      <c r="ONQ36" s="24"/>
      <c r="ONR36" s="24"/>
      <c r="ONS36" s="23"/>
      <c r="ONT36" s="23"/>
      <c r="ONU36" s="48"/>
      <c r="ONV36" s="48"/>
      <c r="ONW36" s="48"/>
      <c r="ONX36" s="48"/>
      <c r="ONY36" s="49"/>
      <c r="ONZ36" s="49"/>
      <c r="OOA36" s="49"/>
      <c r="OOB36" s="49"/>
      <c r="OOC36" s="24"/>
      <c r="OOD36" s="24"/>
      <c r="OOE36" s="23"/>
      <c r="OOF36" s="23"/>
      <c r="OOG36" s="48"/>
      <c r="OOH36" s="48"/>
      <c r="OOI36" s="48"/>
      <c r="OOJ36" s="48"/>
      <c r="OOK36" s="49"/>
      <c r="OOL36" s="49"/>
      <c r="OOM36" s="49"/>
      <c r="OON36" s="49"/>
      <c r="OOO36" s="24"/>
      <c r="OOP36" s="24"/>
      <c r="OOQ36" s="23"/>
      <c r="OOR36" s="23"/>
      <c r="OOS36" s="48"/>
      <c r="OOT36" s="48"/>
      <c r="OOU36" s="48"/>
      <c r="OOV36" s="48"/>
      <c r="OOW36" s="49"/>
      <c r="OOX36" s="49"/>
      <c r="OOY36" s="49"/>
      <c r="OOZ36" s="49"/>
      <c r="OPA36" s="24"/>
      <c r="OPB36" s="24"/>
      <c r="OPC36" s="23"/>
      <c r="OPD36" s="23"/>
      <c r="OPE36" s="48"/>
      <c r="OPF36" s="48"/>
      <c r="OPG36" s="48"/>
      <c r="OPH36" s="48"/>
      <c r="OPI36" s="49"/>
      <c r="OPJ36" s="49"/>
      <c r="OPK36" s="49"/>
      <c r="OPL36" s="49"/>
      <c r="OPM36" s="24"/>
      <c r="OPN36" s="24"/>
      <c r="OPO36" s="23"/>
      <c r="OPP36" s="23"/>
      <c r="OPQ36" s="48"/>
      <c r="OPR36" s="48"/>
      <c r="OPS36" s="48"/>
      <c r="OPT36" s="48"/>
      <c r="OPU36" s="49"/>
      <c r="OPV36" s="49"/>
      <c r="OPW36" s="49"/>
      <c r="OPX36" s="49"/>
      <c r="OPY36" s="24"/>
      <c r="OPZ36" s="24"/>
      <c r="OQA36" s="23"/>
      <c r="OQB36" s="23"/>
      <c r="OQC36" s="48"/>
      <c r="OQD36" s="48"/>
      <c r="OQE36" s="48"/>
      <c r="OQF36" s="48"/>
      <c r="OQG36" s="49"/>
      <c r="OQH36" s="49"/>
      <c r="OQI36" s="49"/>
      <c r="OQJ36" s="49"/>
      <c r="OQK36" s="24"/>
      <c r="OQL36" s="24"/>
      <c r="OQM36" s="23"/>
      <c r="OQN36" s="23"/>
      <c r="OQO36" s="48"/>
      <c r="OQP36" s="48"/>
      <c r="OQQ36" s="48"/>
      <c r="OQR36" s="48"/>
      <c r="OQS36" s="49"/>
      <c r="OQT36" s="49"/>
      <c r="OQU36" s="49"/>
      <c r="OQV36" s="49"/>
      <c r="OQW36" s="24"/>
      <c r="OQX36" s="24"/>
      <c r="OQY36" s="23"/>
      <c r="OQZ36" s="23"/>
      <c r="ORA36" s="48"/>
      <c r="ORB36" s="48"/>
      <c r="ORC36" s="48"/>
      <c r="ORD36" s="48"/>
      <c r="ORE36" s="49"/>
      <c r="ORF36" s="49"/>
      <c r="ORG36" s="49"/>
      <c r="ORH36" s="49"/>
      <c r="ORI36" s="24"/>
      <c r="ORJ36" s="24"/>
      <c r="ORK36" s="23"/>
      <c r="ORL36" s="23"/>
      <c r="ORM36" s="48"/>
      <c r="ORN36" s="48"/>
      <c r="ORO36" s="48"/>
      <c r="ORP36" s="48"/>
      <c r="ORQ36" s="49"/>
      <c r="ORR36" s="49"/>
      <c r="ORS36" s="49"/>
      <c r="ORT36" s="49"/>
      <c r="ORU36" s="24"/>
      <c r="ORV36" s="24"/>
      <c r="ORW36" s="23"/>
      <c r="ORX36" s="23"/>
      <c r="ORY36" s="48"/>
      <c r="ORZ36" s="48"/>
      <c r="OSA36" s="48"/>
      <c r="OSB36" s="48"/>
      <c r="OSC36" s="49"/>
      <c r="OSD36" s="49"/>
      <c r="OSE36" s="49"/>
      <c r="OSF36" s="49"/>
      <c r="OSG36" s="24"/>
      <c r="OSH36" s="24"/>
      <c r="OSI36" s="23"/>
      <c r="OSJ36" s="23"/>
      <c r="OSK36" s="48"/>
      <c r="OSL36" s="48"/>
      <c r="OSM36" s="48"/>
      <c r="OSN36" s="48"/>
      <c r="OSO36" s="49"/>
      <c r="OSP36" s="49"/>
      <c r="OSQ36" s="49"/>
      <c r="OSR36" s="49"/>
      <c r="OSS36" s="24"/>
      <c r="OST36" s="24"/>
      <c r="OSU36" s="23"/>
      <c r="OSV36" s="23"/>
      <c r="OSW36" s="48"/>
      <c r="OSX36" s="48"/>
      <c r="OSY36" s="48"/>
      <c r="OSZ36" s="48"/>
      <c r="OTA36" s="49"/>
      <c r="OTB36" s="49"/>
      <c r="OTC36" s="49"/>
      <c r="OTD36" s="49"/>
      <c r="OTE36" s="24"/>
      <c r="OTF36" s="24"/>
      <c r="OTG36" s="23"/>
      <c r="OTH36" s="23"/>
      <c r="OTI36" s="48"/>
      <c r="OTJ36" s="48"/>
      <c r="OTK36" s="48"/>
      <c r="OTL36" s="48"/>
      <c r="OTM36" s="49"/>
      <c r="OTN36" s="49"/>
      <c r="OTO36" s="49"/>
      <c r="OTP36" s="49"/>
      <c r="OTQ36" s="24"/>
      <c r="OTR36" s="24"/>
      <c r="OTS36" s="23"/>
      <c r="OTT36" s="23"/>
      <c r="OTU36" s="48"/>
      <c r="OTV36" s="48"/>
      <c r="OTW36" s="48"/>
      <c r="OTX36" s="48"/>
      <c r="OTY36" s="49"/>
      <c r="OTZ36" s="49"/>
      <c r="OUA36" s="49"/>
      <c r="OUB36" s="49"/>
      <c r="OUC36" s="24"/>
      <c r="OUD36" s="24"/>
      <c r="OUE36" s="23"/>
      <c r="OUF36" s="23"/>
      <c r="OUG36" s="48"/>
      <c r="OUH36" s="48"/>
      <c r="OUI36" s="48"/>
      <c r="OUJ36" s="48"/>
      <c r="OUK36" s="49"/>
      <c r="OUL36" s="49"/>
      <c r="OUM36" s="49"/>
      <c r="OUN36" s="49"/>
      <c r="OUO36" s="24"/>
      <c r="OUP36" s="24"/>
      <c r="OUQ36" s="23"/>
      <c r="OUR36" s="23"/>
      <c r="OUS36" s="48"/>
      <c r="OUT36" s="48"/>
      <c r="OUU36" s="48"/>
      <c r="OUV36" s="48"/>
      <c r="OUW36" s="49"/>
      <c r="OUX36" s="49"/>
      <c r="OUY36" s="49"/>
      <c r="OUZ36" s="49"/>
      <c r="OVA36" s="24"/>
      <c r="OVB36" s="24"/>
      <c r="OVC36" s="23"/>
      <c r="OVD36" s="23"/>
      <c r="OVE36" s="48"/>
      <c r="OVF36" s="48"/>
      <c r="OVG36" s="48"/>
      <c r="OVH36" s="48"/>
      <c r="OVI36" s="49"/>
      <c r="OVJ36" s="49"/>
      <c r="OVK36" s="49"/>
      <c r="OVL36" s="49"/>
      <c r="OVM36" s="24"/>
      <c r="OVN36" s="24"/>
      <c r="OVO36" s="23"/>
      <c r="OVP36" s="23"/>
      <c r="OVQ36" s="48"/>
      <c r="OVR36" s="48"/>
      <c r="OVS36" s="48"/>
      <c r="OVT36" s="48"/>
      <c r="OVU36" s="49"/>
      <c r="OVV36" s="49"/>
      <c r="OVW36" s="49"/>
      <c r="OVX36" s="49"/>
      <c r="OVY36" s="24"/>
      <c r="OVZ36" s="24"/>
      <c r="OWA36" s="23"/>
      <c r="OWB36" s="23"/>
      <c r="OWC36" s="48"/>
      <c r="OWD36" s="48"/>
      <c r="OWE36" s="48"/>
      <c r="OWF36" s="48"/>
      <c r="OWG36" s="49"/>
      <c r="OWH36" s="49"/>
      <c r="OWI36" s="49"/>
      <c r="OWJ36" s="49"/>
      <c r="OWK36" s="24"/>
      <c r="OWL36" s="24"/>
      <c r="OWM36" s="23"/>
      <c r="OWN36" s="23"/>
      <c r="OWO36" s="48"/>
      <c r="OWP36" s="48"/>
      <c r="OWQ36" s="48"/>
      <c r="OWR36" s="48"/>
      <c r="OWS36" s="49"/>
      <c r="OWT36" s="49"/>
      <c r="OWU36" s="49"/>
      <c r="OWV36" s="49"/>
      <c r="OWW36" s="24"/>
      <c r="OWX36" s="24"/>
      <c r="OWY36" s="23"/>
      <c r="OWZ36" s="23"/>
      <c r="OXA36" s="48"/>
      <c r="OXB36" s="48"/>
      <c r="OXC36" s="48"/>
      <c r="OXD36" s="48"/>
      <c r="OXE36" s="49"/>
      <c r="OXF36" s="49"/>
      <c r="OXG36" s="49"/>
      <c r="OXH36" s="49"/>
      <c r="OXI36" s="24"/>
      <c r="OXJ36" s="24"/>
      <c r="OXK36" s="23"/>
      <c r="OXL36" s="23"/>
      <c r="OXM36" s="48"/>
      <c r="OXN36" s="48"/>
      <c r="OXO36" s="48"/>
      <c r="OXP36" s="48"/>
      <c r="OXQ36" s="49"/>
      <c r="OXR36" s="49"/>
      <c r="OXS36" s="49"/>
      <c r="OXT36" s="49"/>
      <c r="OXU36" s="24"/>
      <c r="OXV36" s="24"/>
      <c r="OXW36" s="23"/>
      <c r="OXX36" s="23"/>
      <c r="OXY36" s="48"/>
      <c r="OXZ36" s="48"/>
      <c r="OYA36" s="48"/>
      <c r="OYB36" s="48"/>
      <c r="OYC36" s="49"/>
      <c r="OYD36" s="49"/>
      <c r="OYE36" s="49"/>
      <c r="OYF36" s="49"/>
      <c r="OYG36" s="24"/>
      <c r="OYH36" s="24"/>
      <c r="OYI36" s="23"/>
      <c r="OYJ36" s="23"/>
      <c r="OYK36" s="48"/>
      <c r="OYL36" s="48"/>
      <c r="OYM36" s="48"/>
      <c r="OYN36" s="48"/>
      <c r="OYO36" s="49"/>
      <c r="OYP36" s="49"/>
      <c r="OYQ36" s="49"/>
      <c r="OYR36" s="49"/>
      <c r="OYS36" s="24"/>
      <c r="OYT36" s="24"/>
      <c r="OYU36" s="23"/>
      <c r="OYV36" s="23"/>
      <c r="OYW36" s="48"/>
      <c r="OYX36" s="48"/>
      <c r="OYY36" s="48"/>
      <c r="OYZ36" s="48"/>
      <c r="OZA36" s="49"/>
      <c r="OZB36" s="49"/>
      <c r="OZC36" s="49"/>
      <c r="OZD36" s="49"/>
      <c r="OZE36" s="24"/>
      <c r="OZF36" s="24"/>
      <c r="OZG36" s="23"/>
      <c r="OZH36" s="23"/>
      <c r="OZI36" s="48"/>
      <c r="OZJ36" s="48"/>
      <c r="OZK36" s="48"/>
      <c r="OZL36" s="48"/>
      <c r="OZM36" s="49"/>
      <c r="OZN36" s="49"/>
      <c r="OZO36" s="49"/>
      <c r="OZP36" s="49"/>
      <c r="OZQ36" s="24"/>
      <c r="OZR36" s="24"/>
      <c r="OZS36" s="23"/>
      <c r="OZT36" s="23"/>
      <c r="OZU36" s="48"/>
      <c r="OZV36" s="48"/>
      <c r="OZW36" s="48"/>
      <c r="OZX36" s="48"/>
      <c r="OZY36" s="49"/>
      <c r="OZZ36" s="49"/>
      <c r="PAA36" s="49"/>
      <c r="PAB36" s="49"/>
      <c r="PAC36" s="24"/>
      <c r="PAD36" s="24"/>
      <c r="PAE36" s="23"/>
      <c r="PAF36" s="23"/>
      <c r="PAG36" s="48"/>
      <c r="PAH36" s="48"/>
      <c r="PAI36" s="48"/>
      <c r="PAJ36" s="48"/>
      <c r="PAK36" s="49"/>
      <c r="PAL36" s="49"/>
      <c r="PAM36" s="49"/>
      <c r="PAN36" s="49"/>
      <c r="PAO36" s="24"/>
      <c r="PAP36" s="24"/>
      <c r="PAQ36" s="23"/>
      <c r="PAR36" s="23"/>
      <c r="PAS36" s="48"/>
      <c r="PAT36" s="48"/>
      <c r="PAU36" s="48"/>
      <c r="PAV36" s="48"/>
      <c r="PAW36" s="49"/>
      <c r="PAX36" s="49"/>
      <c r="PAY36" s="49"/>
      <c r="PAZ36" s="49"/>
      <c r="PBA36" s="24"/>
      <c r="PBB36" s="24"/>
      <c r="PBC36" s="23"/>
      <c r="PBD36" s="23"/>
      <c r="PBE36" s="48"/>
      <c r="PBF36" s="48"/>
      <c r="PBG36" s="48"/>
      <c r="PBH36" s="48"/>
      <c r="PBI36" s="49"/>
      <c r="PBJ36" s="49"/>
      <c r="PBK36" s="49"/>
      <c r="PBL36" s="49"/>
      <c r="PBM36" s="24"/>
      <c r="PBN36" s="24"/>
      <c r="PBO36" s="23"/>
      <c r="PBP36" s="23"/>
      <c r="PBQ36" s="48"/>
      <c r="PBR36" s="48"/>
      <c r="PBS36" s="48"/>
      <c r="PBT36" s="48"/>
      <c r="PBU36" s="49"/>
      <c r="PBV36" s="49"/>
      <c r="PBW36" s="49"/>
      <c r="PBX36" s="49"/>
      <c r="PBY36" s="24"/>
      <c r="PBZ36" s="24"/>
      <c r="PCA36" s="23"/>
      <c r="PCB36" s="23"/>
      <c r="PCC36" s="48"/>
      <c r="PCD36" s="48"/>
      <c r="PCE36" s="48"/>
      <c r="PCF36" s="48"/>
      <c r="PCG36" s="49"/>
      <c r="PCH36" s="49"/>
      <c r="PCI36" s="49"/>
      <c r="PCJ36" s="49"/>
      <c r="PCK36" s="24"/>
      <c r="PCL36" s="24"/>
      <c r="PCM36" s="23"/>
      <c r="PCN36" s="23"/>
      <c r="PCO36" s="48"/>
      <c r="PCP36" s="48"/>
      <c r="PCQ36" s="48"/>
      <c r="PCR36" s="48"/>
      <c r="PCS36" s="49"/>
      <c r="PCT36" s="49"/>
      <c r="PCU36" s="49"/>
      <c r="PCV36" s="49"/>
      <c r="PCW36" s="24"/>
      <c r="PCX36" s="24"/>
      <c r="PCY36" s="23"/>
      <c r="PCZ36" s="23"/>
      <c r="PDA36" s="48"/>
      <c r="PDB36" s="48"/>
      <c r="PDC36" s="48"/>
      <c r="PDD36" s="48"/>
      <c r="PDE36" s="49"/>
      <c r="PDF36" s="49"/>
      <c r="PDG36" s="49"/>
      <c r="PDH36" s="49"/>
      <c r="PDI36" s="24"/>
      <c r="PDJ36" s="24"/>
      <c r="PDK36" s="23"/>
      <c r="PDL36" s="23"/>
      <c r="PDM36" s="48"/>
      <c r="PDN36" s="48"/>
      <c r="PDO36" s="48"/>
      <c r="PDP36" s="48"/>
      <c r="PDQ36" s="49"/>
      <c r="PDR36" s="49"/>
      <c r="PDS36" s="49"/>
      <c r="PDT36" s="49"/>
      <c r="PDU36" s="24"/>
      <c r="PDV36" s="24"/>
      <c r="PDW36" s="23"/>
      <c r="PDX36" s="23"/>
      <c r="PDY36" s="48"/>
      <c r="PDZ36" s="48"/>
      <c r="PEA36" s="48"/>
      <c r="PEB36" s="48"/>
      <c r="PEC36" s="49"/>
      <c r="PED36" s="49"/>
      <c r="PEE36" s="49"/>
      <c r="PEF36" s="49"/>
      <c r="PEG36" s="24"/>
      <c r="PEH36" s="24"/>
      <c r="PEI36" s="23"/>
      <c r="PEJ36" s="23"/>
      <c r="PEK36" s="48"/>
      <c r="PEL36" s="48"/>
      <c r="PEM36" s="48"/>
      <c r="PEN36" s="48"/>
      <c r="PEO36" s="49"/>
      <c r="PEP36" s="49"/>
      <c r="PEQ36" s="49"/>
      <c r="PER36" s="49"/>
      <c r="PES36" s="24"/>
      <c r="PET36" s="24"/>
      <c r="PEU36" s="23"/>
      <c r="PEV36" s="23"/>
      <c r="PEW36" s="48"/>
      <c r="PEX36" s="48"/>
      <c r="PEY36" s="48"/>
      <c r="PEZ36" s="48"/>
      <c r="PFA36" s="49"/>
      <c r="PFB36" s="49"/>
      <c r="PFC36" s="49"/>
      <c r="PFD36" s="49"/>
      <c r="PFE36" s="24"/>
      <c r="PFF36" s="24"/>
      <c r="PFG36" s="23"/>
      <c r="PFH36" s="23"/>
      <c r="PFI36" s="48"/>
      <c r="PFJ36" s="48"/>
      <c r="PFK36" s="48"/>
      <c r="PFL36" s="48"/>
      <c r="PFM36" s="49"/>
      <c r="PFN36" s="49"/>
      <c r="PFO36" s="49"/>
      <c r="PFP36" s="49"/>
      <c r="PFQ36" s="24"/>
      <c r="PFR36" s="24"/>
      <c r="PFS36" s="23"/>
      <c r="PFT36" s="23"/>
      <c r="PFU36" s="48"/>
      <c r="PFV36" s="48"/>
      <c r="PFW36" s="48"/>
      <c r="PFX36" s="48"/>
      <c r="PFY36" s="49"/>
      <c r="PFZ36" s="49"/>
      <c r="PGA36" s="49"/>
      <c r="PGB36" s="49"/>
      <c r="PGC36" s="24"/>
      <c r="PGD36" s="24"/>
      <c r="PGE36" s="23"/>
      <c r="PGF36" s="23"/>
      <c r="PGG36" s="48"/>
      <c r="PGH36" s="48"/>
      <c r="PGI36" s="48"/>
      <c r="PGJ36" s="48"/>
      <c r="PGK36" s="49"/>
      <c r="PGL36" s="49"/>
      <c r="PGM36" s="49"/>
      <c r="PGN36" s="49"/>
      <c r="PGO36" s="24"/>
      <c r="PGP36" s="24"/>
      <c r="PGQ36" s="23"/>
      <c r="PGR36" s="23"/>
      <c r="PGS36" s="48"/>
      <c r="PGT36" s="48"/>
      <c r="PGU36" s="48"/>
      <c r="PGV36" s="48"/>
      <c r="PGW36" s="49"/>
      <c r="PGX36" s="49"/>
      <c r="PGY36" s="49"/>
      <c r="PGZ36" s="49"/>
      <c r="PHA36" s="24"/>
      <c r="PHB36" s="24"/>
      <c r="PHC36" s="23"/>
      <c r="PHD36" s="23"/>
      <c r="PHE36" s="48"/>
      <c r="PHF36" s="48"/>
      <c r="PHG36" s="48"/>
      <c r="PHH36" s="48"/>
      <c r="PHI36" s="49"/>
      <c r="PHJ36" s="49"/>
      <c r="PHK36" s="49"/>
      <c r="PHL36" s="49"/>
      <c r="PHM36" s="24"/>
      <c r="PHN36" s="24"/>
      <c r="PHO36" s="23"/>
      <c r="PHP36" s="23"/>
      <c r="PHQ36" s="48"/>
      <c r="PHR36" s="48"/>
      <c r="PHS36" s="48"/>
      <c r="PHT36" s="48"/>
      <c r="PHU36" s="49"/>
      <c r="PHV36" s="49"/>
      <c r="PHW36" s="49"/>
      <c r="PHX36" s="49"/>
      <c r="PHY36" s="24"/>
      <c r="PHZ36" s="24"/>
      <c r="PIA36" s="23"/>
      <c r="PIB36" s="23"/>
      <c r="PIC36" s="48"/>
      <c r="PID36" s="48"/>
      <c r="PIE36" s="48"/>
      <c r="PIF36" s="48"/>
      <c r="PIG36" s="49"/>
      <c r="PIH36" s="49"/>
      <c r="PII36" s="49"/>
      <c r="PIJ36" s="49"/>
      <c r="PIK36" s="24"/>
      <c r="PIL36" s="24"/>
      <c r="PIM36" s="23"/>
      <c r="PIN36" s="23"/>
      <c r="PIO36" s="48"/>
      <c r="PIP36" s="48"/>
      <c r="PIQ36" s="48"/>
      <c r="PIR36" s="48"/>
      <c r="PIS36" s="49"/>
      <c r="PIT36" s="49"/>
      <c r="PIU36" s="49"/>
      <c r="PIV36" s="49"/>
      <c r="PIW36" s="24"/>
      <c r="PIX36" s="24"/>
      <c r="PIY36" s="23"/>
      <c r="PIZ36" s="23"/>
      <c r="PJA36" s="48"/>
      <c r="PJB36" s="48"/>
      <c r="PJC36" s="48"/>
      <c r="PJD36" s="48"/>
      <c r="PJE36" s="49"/>
      <c r="PJF36" s="49"/>
      <c r="PJG36" s="49"/>
      <c r="PJH36" s="49"/>
      <c r="PJI36" s="24"/>
      <c r="PJJ36" s="24"/>
      <c r="PJK36" s="23"/>
      <c r="PJL36" s="23"/>
      <c r="PJM36" s="48"/>
      <c r="PJN36" s="48"/>
      <c r="PJO36" s="48"/>
      <c r="PJP36" s="48"/>
      <c r="PJQ36" s="49"/>
      <c r="PJR36" s="49"/>
      <c r="PJS36" s="49"/>
      <c r="PJT36" s="49"/>
      <c r="PJU36" s="24"/>
      <c r="PJV36" s="24"/>
      <c r="PJW36" s="23"/>
      <c r="PJX36" s="23"/>
      <c r="PJY36" s="48"/>
      <c r="PJZ36" s="48"/>
      <c r="PKA36" s="48"/>
      <c r="PKB36" s="48"/>
      <c r="PKC36" s="49"/>
      <c r="PKD36" s="49"/>
      <c r="PKE36" s="49"/>
      <c r="PKF36" s="49"/>
      <c r="PKG36" s="24"/>
      <c r="PKH36" s="24"/>
      <c r="PKI36" s="23"/>
      <c r="PKJ36" s="23"/>
      <c r="PKK36" s="48"/>
      <c r="PKL36" s="48"/>
      <c r="PKM36" s="48"/>
      <c r="PKN36" s="48"/>
      <c r="PKO36" s="49"/>
      <c r="PKP36" s="49"/>
      <c r="PKQ36" s="49"/>
      <c r="PKR36" s="49"/>
      <c r="PKS36" s="24"/>
      <c r="PKT36" s="24"/>
      <c r="PKU36" s="23"/>
      <c r="PKV36" s="23"/>
      <c r="PKW36" s="48"/>
      <c r="PKX36" s="48"/>
      <c r="PKY36" s="48"/>
      <c r="PKZ36" s="48"/>
      <c r="PLA36" s="49"/>
      <c r="PLB36" s="49"/>
      <c r="PLC36" s="49"/>
      <c r="PLD36" s="49"/>
      <c r="PLE36" s="24"/>
      <c r="PLF36" s="24"/>
      <c r="PLG36" s="23"/>
      <c r="PLH36" s="23"/>
      <c r="PLI36" s="48"/>
      <c r="PLJ36" s="48"/>
      <c r="PLK36" s="48"/>
      <c r="PLL36" s="48"/>
      <c r="PLM36" s="49"/>
      <c r="PLN36" s="49"/>
      <c r="PLO36" s="49"/>
      <c r="PLP36" s="49"/>
      <c r="PLQ36" s="24"/>
      <c r="PLR36" s="24"/>
      <c r="PLS36" s="23"/>
      <c r="PLT36" s="23"/>
      <c r="PLU36" s="48"/>
      <c r="PLV36" s="48"/>
      <c r="PLW36" s="48"/>
      <c r="PLX36" s="48"/>
      <c r="PLY36" s="49"/>
      <c r="PLZ36" s="49"/>
      <c r="PMA36" s="49"/>
      <c r="PMB36" s="49"/>
      <c r="PMC36" s="24"/>
      <c r="PMD36" s="24"/>
      <c r="PME36" s="23"/>
      <c r="PMF36" s="23"/>
      <c r="PMG36" s="48"/>
      <c r="PMH36" s="48"/>
      <c r="PMI36" s="48"/>
      <c r="PMJ36" s="48"/>
      <c r="PMK36" s="49"/>
      <c r="PML36" s="49"/>
      <c r="PMM36" s="49"/>
      <c r="PMN36" s="49"/>
      <c r="PMO36" s="24"/>
      <c r="PMP36" s="24"/>
      <c r="PMQ36" s="23"/>
      <c r="PMR36" s="23"/>
      <c r="PMS36" s="48"/>
      <c r="PMT36" s="48"/>
      <c r="PMU36" s="48"/>
      <c r="PMV36" s="48"/>
      <c r="PMW36" s="49"/>
      <c r="PMX36" s="49"/>
      <c r="PMY36" s="49"/>
      <c r="PMZ36" s="49"/>
      <c r="PNA36" s="24"/>
      <c r="PNB36" s="24"/>
      <c r="PNC36" s="23"/>
      <c r="PND36" s="23"/>
      <c r="PNE36" s="48"/>
      <c r="PNF36" s="48"/>
      <c r="PNG36" s="48"/>
      <c r="PNH36" s="48"/>
      <c r="PNI36" s="49"/>
      <c r="PNJ36" s="49"/>
      <c r="PNK36" s="49"/>
      <c r="PNL36" s="49"/>
      <c r="PNM36" s="24"/>
      <c r="PNN36" s="24"/>
      <c r="PNO36" s="23"/>
      <c r="PNP36" s="23"/>
      <c r="PNQ36" s="48"/>
      <c r="PNR36" s="48"/>
      <c r="PNS36" s="48"/>
      <c r="PNT36" s="48"/>
      <c r="PNU36" s="49"/>
      <c r="PNV36" s="49"/>
      <c r="PNW36" s="49"/>
      <c r="PNX36" s="49"/>
      <c r="PNY36" s="24"/>
      <c r="PNZ36" s="24"/>
      <c r="POA36" s="23"/>
      <c r="POB36" s="23"/>
      <c r="POC36" s="48"/>
      <c r="POD36" s="48"/>
      <c r="POE36" s="48"/>
      <c r="POF36" s="48"/>
      <c r="POG36" s="49"/>
      <c r="POH36" s="49"/>
      <c r="POI36" s="49"/>
      <c r="POJ36" s="49"/>
      <c r="POK36" s="24"/>
      <c r="POL36" s="24"/>
      <c r="POM36" s="23"/>
      <c r="PON36" s="23"/>
      <c r="POO36" s="48"/>
      <c r="POP36" s="48"/>
      <c r="POQ36" s="48"/>
      <c r="POR36" s="48"/>
      <c r="POS36" s="49"/>
      <c r="POT36" s="49"/>
      <c r="POU36" s="49"/>
      <c r="POV36" s="49"/>
      <c r="POW36" s="24"/>
      <c r="POX36" s="24"/>
      <c r="POY36" s="23"/>
      <c r="POZ36" s="23"/>
      <c r="PPA36" s="48"/>
      <c r="PPB36" s="48"/>
      <c r="PPC36" s="48"/>
      <c r="PPD36" s="48"/>
      <c r="PPE36" s="49"/>
      <c r="PPF36" s="49"/>
      <c r="PPG36" s="49"/>
      <c r="PPH36" s="49"/>
      <c r="PPI36" s="24"/>
      <c r="PPJ36" s="24"/>
      <c r="PPK36" s="23"/>
      <c r="PPL36" s="23"/>
      <c r="PPM36" s="48"/>
      <c r="PPN36" s="48"/>
      <c r="PPO36" s="48"/>
      <c r="PPP36" s="48"/>
      <c r="PPQ36" s="49"/>
      <c r="PPR36" s="49"/>
      <c r="PPS36" s="49"/>
      <c r="PPT36" s="49"/>
      <c r="PPU36" s="24"/>
      <c r="PPV36" s="24"/>
      <c r="PPW36" s="23"/>
      <c r="PPX36" s="23"/>
      <c r="PPY36" s="48"/>
      <c r="PPZ36" s="48"/>
      <c r="PQA36" s="48"/>
      <c r="PQB36" s="48"/>
      <c r="PQC36" s="49"/>
      <c r="PQD36" s="49"/>
      <c r="PQE36" s="49"/>
      <c r="PQF36" s="49"/>
      <c r="PQG36" s="24"/>
      <c r="PQH36" s="24"/>
      <c r="PQI36" s="23"/>
      <c r="PQJ36" s="23"/>
      <c r="PQK36" s="48"/>
      <c r="PQL36" s="48"/>
      <c r="PQM36" s="48"/>
      <c r="PQN36" s="48"/>
      <c r="PQO36" s="49"/>
      <c r="PQP36" s="49"/>
      <c r="PQQ36" s="49"/>
      <c r="PQR36" s="49"/>
      <c r="PQS36" s="24"/>
      <c r="PQT36" s="24"/>
      <c r="PQU36" s="23"/>
      <c r="PQV36" s="23"/>
      <c r="PQW36" s="48"/>
      <c r="PQX36" s="48"/>
      <c r="PQY36" s="48"/>
      <c r="PQZ36" s="48"/>
      <c r="PRA36" s="49"/>
      <c r="PRB36" s="49"/>
      <c r="PRC36" s="49"/>
      <c r="PRD36" s="49"/>
      <c r="PRE36" s="24"/>
      <c r="PRF36" s="24"/>
      <c r="PRG36" s="23"/>
      <c r="PRH36" s="23"/>
      <c r="PRI36" s="48"/>
      <c r="PRJ36" s="48"/>
      <c r="PRK36" s="48"/>
      <c r="PRL36" s="48"/>
      <c r="PRM36" s="49"/>
      <c r="PRN36" s="49"/>
      <c r="PRO36" s="49"/>
      <c r="PRP36" s="49"/>
      <c r="PRQ36" s="24"/>
      <c r="PRR36" s="24"/>
      <c r="PRS36" s="23"/>
      <c r="PRT36" s="23"/>
      <c r="PRU36" s="48"/>
      <c r="PRV36" s="48"/>
      <c r="PRW36" s="48"/>
      <c r="PRX36" s="48"/>
      <c r="PRY36" s="49"/>
      <c r="PRZ36" s="49"/>
      <c r="PSA36" s="49"/>
      <c r="PSB36" s="49"/>
      <c r="PSC36" s="24"/>
      <c r="PSD36" s="24"/>
      <c r="PSE36" s="23"/>
      <c r="PSF36" s="23"/>
      <c r="PSG36" s="48"/>
      <c r="PSH36" s="48"/>
      <c r="PSI36" s="48"/>
      <c r="PSJ36" s="48"/>
      <c r="PSK36" s="49"/>
      <c r="PSL36" s="49"/>
      <c r="PSM36" s="49"/>
      <c r="PSN36" s="49"/>
      <c r="PSO36" s="24"/>
      <c r="PSP36" s="24"/>
      <c r="PSQ36" s="23"/>
      <c r="PSR36" s="23"/>
      <c r="PSS36" s="48"/>
      <c r="PST36" s="48"/>
      <c r="PSU36" s="48"/>
      <c r="PSV36" s="48"/>
      <c r="PSW36" s="49"/>
      <c r="PSX36" s="49"/>
      <c r="PSY36" s="49"/>
      <c r="PSZ36" s="49"/>
      <c r="PTA36" s="24"/>
      <c r="PTB36" s="24"/>
      <c r="PTC36" s="23"/>
      <c r="PTD36" s="23"/>
      <c r="PTE36" s="48"/>
      <c r="PTF36" s="48"/>
      <c r="PTG36" s="48"/>
      <c r="PTH36" s="48"/>
      <c r="PTI36" s="49"/>
      <c r="PTJ36" s="49"/>
      <c r="PTK36" s="49"/>
      <c r="PTL36" s="49"/>
      <c r="PTM36" s="24"/>
      <c r="PTN36" s="24"/>
      <c r="PTO36" s="23"/>
      <c r="PTP36" s="23"/>
      <c r="PTQ36" s="48"/>
      <c r="PTR36" s="48"/>
      <c r="PTS36" s="48"/>
      <c r="PTT36" s="48"/>
      <c r="PTU36" s="49"/>
      <c r="PTV36" s="49"/>
      <c r="PTW36" s="49"/>
      <c r="PTX36" s="49"/>
      <c r="PTY36" s="24"/>
      <c r="PTZ36" s="24"/>
      <c r="PUA36" s="23"/>
      <c r="PUB36" s="23"/>
      <c r="PUC36" s="48"/>
      <c r="PUD36" s="48"/>
      <c r="PUE36" s="48"/>
      <c r="PUF36" s="48"/>
      <c r="PUG36" s="49"/>
      <c r="PUH36" s="49"/>
      <c r="PUI36" s="49"/>
      <c r="PUJ36" s="49"/>
      <c r="PUK36" s="24"/>
      <c r="PUL36" s="24"/>
      <c r="PUM36" s="23"/>
      <c r="PUN36" s="23"/>
      <c r="PUO36" s="48"/>
      <c r="PUP36" s="48"/>
      <c r="PUQ36" s="48"/>
      <c r="PUR36" s="48"/>
      <c r="PUS36" s="49"/>
      <c r="PUT36" s="49"/>
      <c r="PUU36" s="49"/>
      <c r="PUV36" s="49"/>
      <c r="PUW36" s="24"/>
      <c r="PUX36" s="24"/>
      <c r="PUY36" s="23"/>
      <c r="PUZ36" s="23"/>
      <c r="PVA36" s="48"/>
      <c r="PVB36" s="48"/>
      <c r="PVC36" s="48"/>
      <c r="PVD36" s="48"/>
      <c r="PVE36" s="49"/>
      <c r="PVF36" s="49"/>
      <c r="PVG36" s="49"/>
      <c r="PVH36" s="49"/>
      <c r="PVI36" s="24"/>
      <c r="PVJ36" s="24"/>
      <c r="PVK36" s="23"/>
      <c r="PVL36" s="23"/>
      <c r="PVM36" s="48"/>
      <c r="PVN36" s="48"/>
      <c r="PVO36" s="48"/>
      <c r="PVP36" s="48"/>
      <c r="PVQ36" s="49"/>
      <c r="PVR36" s="49"/>
      <c r="PVS36" s="49"/>
      <c r="PVT36" s="49"/>
      <c r="PVU36" s="24"/>
      <c r="PVV36" s="24"/>
      <c r="PVW36" s="23"/>
      <c r="PVX36" s="23"/>
      <c r="PVY36" s="48"/>
      <c r="PVZ36" s="48"/>
      <c r="PWA36" s="48"/>
      <c r="PWB36" s="48"/>
      <c r="PWC36" s="49"/>
      <c r="PWD36" s="49"/>
      <c r="PWE36" s="49"/>
      <c r="PWF36" s="49"/>
      <c r="PWG36" s="24"/>
      <c r="PWH36" s="24"/>
      <c r="PWI36" s="23"/>
      <c r="PWJ36" s="23"/>
      <c r="PWK36" s="48"/>
      <c r="PWL36" s="48"/>
      <c r="PWM36" s="48"/>
      <c r="PWN36" s="48"/>
      <c r="PWO36" s="49"/>
      <c r="PWP36" s="49"/>
      <c r="PWQ36" s="49"/>
      <c r="PWR36" s="49"/>
      <c r="PWS36" s="24"/>
      <c r="PWT36" s="24"/>
      <c r="PWU36" s="23"/>
      <c r="PWV36" s="23"/>
      <c r="PWW36" s="48"/>
      <c r="PWX36" s="48"/>
      <c r="PWY36" s="48"/>
      <c r="PWZ36" s="48"/>
      <c r="PXA36" s="49"/>
      <c r="PXB36" s="49"/>
      <c r="PXC36" s="49"/>
      <c r="PXD36" s="49"/>
      <c r="PXE36" s="24"/>
      <c r="PXF36" s="24"/>
      <c r="PXG36" s="23"/>
      <c r="PXH36" s="23"/>
      <c r="PXI36" s="48"/>
      <c r="PXJ36" s="48"/>
      <c r="PXK36" s="48"/>
      <c r="PXL36" s="48"/>
      <c r="PXM36" s="49"/>
      <c r="PXN36" s="49"/>
      <c r="PXO36" s="49"/>
      <c r="PXP36" s="49"/>
      <c r="PXQ36" s="24"/>
      <c r="PXR36" s="24"/>
      <c r="PXS36" s="23"/>
      <c r="PXT36" s="23"/>
      <c r="PXU36" s="48"/>
      <c r="PXV36" s="48"/>
      <c r="PXW36" s="48"/>
      <c r="PXX36" s="48"/>
      <c r="PXY36" s="49"/>
      <c r="PXZ36" s="49"/>
      <c r="PYA36" s="49"/>
      <c r="PYB36" s="49"/>
      <c r="PYC36" s="24"/>
      <c r="PYD36" s="24"/>
      <c r="PYE36" s="23"/>
      <c r="PYF36" s="23"/>
      <c r="PYG36" s="48"/>
      <c r="PYH36" s="48"/>
      <c r="PYI36" s="48"/>
      <c r="PYJ36" s="48"/>
      <c r="PYK36" s="49"/>
      <c r="PYL36" s="49"/>
      <c r="PYM36" s="49"/>
      <c r="PYN36" s="49"/>
      <c r="PYO36" s="24"/>
      <c r="PYP36" s="24"/>
      <c r="PYQ36" s="23"/>
      <c r="PYR36" s="23"/>
      <c r="PYS36" s="48"/>
      <c r="PYT36" s="48"/>
      <c r="PYU36" s="48"/>
      <c r="PYV36" s="48"/>
      <c r="PYW36" s="49"/>
      <c r="PYX36" s="49"/>
      <c r="PYY36" s="49"/>
      <c r="PYZ36" s="49"/>
      <c r="PZA36" s="24"/>
      <c r="PZB36" s="24"/>
      <c r="PZC36" s="23"/>
      <c r="PZD36" s="23"/>
      <c r="PZE36" s="48"/>
      <c r="PZF36" s="48"/>
      <c r="PZG36" s="48"/>
      <c r="PZH36" s="48"/>
      <c r="PZI36" s="49"/>
      <c r="PZJ36" s="49"/>
      <c r="PZK36" s="49"/>
      <c r="PZL36" s="49"/>
      <c r="PZM36" s="24"/>
      <c r="PZN36" s="24"/>
      <c r="PZO36" s="23"/>
      <c r="PZP36" s="23"/>
      <c r="PZQ36" s="48"/>
      <c r="PZR36" s="48"/>
      <c r="PZS36" s="48"/>
      <c r="PZT36" s="48"/>
      <c r="PZU36" s="49"/>
      <c r="PZV36" s="49"/>
      <c r="PZW36" s="49"/>
      <c r="PZX36" s="49"/>
      <c r="PZY36" s="24"/>
      <c r="PZZ36" s="24"/>
      <c r="QAA36" s="23"/>
      <c r="QAB36" s="23"/>
      <c r="QAC36" s="48"/>
      <c r="QAD36" s="48"/>
      <c r="QAE36" s="48"/>
      <c r="QAF36" s="48"/>
      <c r="QAG36" s="49"/>
      <c r="QAH36" s="49"/>
      <c r="QAI36" s="49"/>
      <c r="QAJ36" s="49"/>
      <c r="QAK36" s="24"/>
      <c r="QAL36" s="24"/>
      <c r="QAM36" s="23"/>
      <c r="QAN36" s="23"/>
      <c r="QAO36" s="48"/>
      <c r="QAP36" s="48"/>
      <c r="QAQ36" s="48"/>
      <c r="QAR36" s="48"/>
      <c r="QAS36" s="49"/>
      <c r="QAT36" s="49"/>
      <c r="QAU36" s="49"/>
      <c r="QAV36" s="49"/>
      <c r="QAW36" s="24"/>
      <c r="QAX36" s="24"/>
      <c r="QAY36" s="23"/>
      <c r="QAZ36" s="23"/>
      <c r="QBA36" s="48"/>
      <c r="QBB36" s="48"/>
      <c r="QBC36" s="48"/>
      <c r="QBD36" s="48"/>
      <c r="QBE36" s="49"/>
      <c r="QBF36" s="49"/>
      <c r="QBG36" s="49"/>
      <c r="QBH36" s="49"/>
      <c r="QBI36" s="24"/>
      <c r="QBJ36" s="24"/>
      <c r="QBK36" s="23"/>
      <c r="QBL36" s="23"/>
      <c r="QBM36" s="48"/>
      <c r="QBN36" s="48"/>
      <c r="QBO36" s="48"/>
      <c r="QBP36" s="48"/>
      <c r="QBQ36" s="49"/>
      <c r="QBR36" s="49"/>
      <c r="QBS36" s="49"/>
      <c r="QBT36" s="49"/>
      <c r="QBU36" s="24"/>
      <c r="QBV36" s="24"/>
      <c r="QBW36" s="23"/>
      <c r="QBX36" s="23"/>
      <c r="QBY36" s="48"/>
      <c r="QBZ36" s="48"/>
      <c r="QCA36" s="48"/>
      <c r="QCB36" s="48"/>
      <c r="QCC36" s="49"/>
      <c r="QCD36" s="49"/>
      <c r="QCE36" s="49"/>
      <c r="QCF36" s="49"/>
      <c r="QCG36" s="24"/>
      <c r="QCH36" s="24"/>
      <c r="QCI36" s="23"/>
      <c r="QCJ36" s="23"/>
      <c r="QCK36" s="48"/>
      <c r="QCL36" s="48"/>
      <c r="QCM36" s="48"/>
      <c r="QCN36" s="48"/>
      <c r="QCO36" s="49"/>
      <c r="QCP36" s="49"/>
      <c r="QCQ36" s="49"/>
      <c r="QCR36" s="49"/>
      <c r="QCS36" s="24"/>
      <c r="QCT36" s="24"/>
      <c r="QCU36" s="23"/>
      <c r="QCV36" s="23"/>
      <c r="QCW36" s="48"/>
      <c r="QCX36" s="48"/>
      <c r="QCY36" s="48"/>
      <c r="QCZ36" s="48"/>
      <c r="QDA36" s="49"/>
      <c r="QDB36" s="49"/>
      <c r="QDC36" s="49"/>
      <c r="QDD36" s="49"/>
      <c r="QDE36" s="24"/>
      <c r="QDF36" s="24"/>
      <c r="QDG36" s="23"/>
      <c r="QDH36" s="23"/>
      <c r="QDI36" s="48"/>
      <c r="QDJ36" s="48"/>
      <c r="QDK36" s="48"/>
      <c r="QDL36" s="48"/>
      <c r="QDM36" s="49"/>
      <c r="QDN36" s="49"/>
      <c r="QDO36" s="49"/>
      <c r="QDP36" s="49"/>
      <c r="QDQ36" s="24"/>
      <c r="QDR36" s="24"/>
      <c r="QDS36" s="23"/>
      <c r="QDT36" s="23"/>
      <c r="QDU36" s="48"/>
      <c r="QDV36" s="48"/>
      <c r="QDW36" s="48"/>
      <c r="QDX36" s="48"/>
      <c r="QDY36" s="49"/>
      <c r="QDZ36" s="49"/>
      <c r="QEA36" s="49"/>
      <c r="QEB36" s="49"/>
      <c r="QEC36" s="24"/>
      <c r="QED36" s="24"/>
      <c r="QEE36" s="23"/>
      <c r="QEF36" s="23"/>
      <c r="QEG36" s="48"/>
      <c r="QEH36" s="48"/>
      <c r="QEI36" s="48"/>
      <c r="QEJ36" s="48"/>
      <c r="QEK36" s="49"/>
      <c r="QEL36" s="49"/>
      <c r="QEM36" s="49"/>
      <c r="QEN36" s="49"/>
      <c r="QEO36" s="24"/>
      <c r="QEP36" s="24"/>
      <c r="QEQ36" s="23"/>
      <c r="QER36" s="23"/>
      <c r="QES36" s="48"/>
      <c r="QET36" s="48"/>
      <c r="QEU36" s="48"/>
      <c r="QEV36" s="48"/>
      <c r="QEW36" s="49"/>
      <c r="QEX36" s="49"/>
      <c r="QEY36" s="49"/>
      <c r="QEZ36" s="49"/>
      <c r="QFA36" s="24"/>
      <c r="QFB36" s="24"/>
      <c r="QFC36" s="23"/>
      <c r="QFD36" s="23"/>
      <c r="QFE36" s="48"/>
      <c r="QFF36" s="48"/>
      <c r="QFG36" s="48"/>
      <c r="QFH36" s="48"/>
      <c r="QFI36" s="49"/>
      <c r="QFJ36" s="49"/>
      <c r="QFK36" s="49"/>
      <c r="QFL36" s="49"/>
      <c r="QFM36" s="24"/>
      <c r="QFN36" s="24"/>
      <c r="QFO36" s="23"/>
      <c r="QFP36" s="23"/>
      <c r="QFQ36" s="48"/>
      <c r="QFR36" s="48"/>
      <c r="QFS36" s="48"/>
      <c r="QFT36" s="48"/>
      <c r="QFU36" s="49"/>
      <c r="QFV36" s="49"/>
      <c r="QFW36" s="49"/>
      <c r="QFX36" s="49"/>
      <c r="QFY36" s="24"/>
      <c r="QFZ36" s="24"/>
      <c r="QGA36" s="23"/>
      <c r="QGB36" s="23"/>
      <c r="QGC36" s="48"/>
      <c r="QGD36" s="48"/>
      <c r="QGE36" s="48"/>
      <c r="QGF36" s="48"/>
      <c r="QGG36" s="49"/>
      <c r="QGH36" s="49"/>
      <c r="QGI36" s="49"/>
      <c r="QGJ36" s="49"/>
      <c r="QGK36" s="24"/>
      <c r="QGL36" s="24"/>
      <c r="QGM36" s="23"/>
      <c r="QGN36" s="23"/>
      <c r="QGO36" s="48"/>
      <c r="QGP36" s="48"/>
      <c r="QGQ36" s="48"/>
      <c r="QGR36" s="48"/>
      <c r="QGS36" s="49"/>
      <c r="QGT36" s="49"/>
      <c r="QGU36" s="49"/>
      <c r="QGV36" s="49"/>
      <c r="QGW36" s="24"/>
      <c r="QGX36" s="24"/>
      <c r="QGY36" s="23"/>
      <c r="QGZ36" s="23"/>
      <c r="QHA36" s="48"/>
      <c r="QHB36" s="48"/>
      <c r="QHC36" s="48"/>
      <c r="QHD36" s="48"/>
      <c r="QHE36" s="49"/>
      <c r="QHF36" s="49"/>
      <c r="QHG36" s="49"/>
      <c r="QHH36" s="49"/>
      <c r="QHI36" s="24"/>
      <c r="QHJ36" s="24"/>
      <c r="QHK36" s="23"/>
      <c r="QHL36" s="23"/>
      <c r="QHM36" s="48"/>
      <c r="QHN36" s="48"/>
      <c r="QHO36" s="48"/>
      <c r="QHP36" s="48"/>
      <c r="QHQ36" s="49"/>
      <c r="QHR36" s="49"/>
      <c r="QHS36" s="49"/>
      <c r="QHT36" s="49"/>
      <c r="QHU36" s="24"/>
      <c r="QHV36" s="24"/>
      <c r="QHW36" s="23"/>
      <c r="QHX36" s="23"/>
      <c r="QHY36" s="48"/>
      <c r="QHZ36" s="48"/>
      <c r="QIA36" s="48"/>
      <c r="QIB36" s="48"/>
      <c r="QIC36" s="49"/>
      <c r="QID36" s="49"/>
      <c r="QIE36" s="49"/>
      <c r="QIF36" s="49"/>
      <c r="QIG36" s="24"/>
      <c r="QIH36" s="24"/>
      <c r="QII36" s="23"/>
      <c r="QIJ36" s="23"/>
      <c r="QIK36" s="48"/>
      <c r="QIL36" s="48"/>
      <c r="QIM36" s="48"/>
      <c r="QIN36" s="48"/>
      <c r="QIO36" s="49"/>
      <c r="QIP36" s="49"/>
      <c r="QIQ36" s="49"/>
      <c r="QIR36" s="49"/>
      <c r="QIS36" s="24"/>
      <c r="QIT36" s="24"/>
      <c r="QIU36" s="23"/>
      <c r="QIV36" s="23"/>
      <c r="QIW36" s="48"/>
      <c r="QIX36" s="48"/>
      <c r="QIY36" s="48"/>
      <c r="QIZ36" s="48"/>
      <c r="QJA36" s="49"/>
      <c r="QJB36" s="49"/>
      <c r="QJC36" s="49"/>
      <c r="QJD36" s="49"/>
      <c r="QJE36" s="24"/>
      <c r="QJF36" s="24"/>
      <c r="QJG36" s="23"/>
      <c r="QJH36" s="23"/>
      <c r="QJI36" s="48"/>
      <c r="QJJ36" s="48"/>
      <c r="QJK36" s="48"/>
      <c r="QJL36" s="48"/>
      <c r="QJM36" s="49"/>
      <c r="QJN36" s="49"/>
      <c r="QJO36" s="49"/>
      <c r="QJP36" s="49"/>
      <c r="QJQ36" s="24"/>
      <c r="QJR36" s="24"/>
      <c r="QJS36" s="23"/>
      <c r="QJT36" s="23"/>
      <c r="QJU36" s="48"/>
      <c r="QJV36" s="48"/>
      <c r="QJW36" s="48"/>
      <c r="QJX36" s="48"/>
      <c r="QJY36" s="49"/>
      <c r="QJZ36" s="49"/>
      <c r="QKA36" s="49"/>
      <c r="QKB36" s="49"/>
      <c r="QKC36" s="24"/>
      <c r="QKD36" s="24"/>
      <c r="QKE36" s="23"/>
      <c r="QKF36" s="23"/>
      <c r="QKG36" s="48"/>
      <c r="QKH36" s="48"/>
      <c r="QKI36" s="48"/>
      <c r="QKJ36" s="48"/>
      <c r="QKK36" s="49"/>
      <c r="QKL36" s="49"/>
      <c r="QKM36" s="49"/>
      <c r="QKN36" s="49"/>
      <c r="QKO36" s="24"/>
      <c r="QKP36" s="24"/>
      <c r="QKQ36" s="23"/>
      <c r="QKR36" s="23"/>
      <c r="QKS36" s="48"/>
      <c r="QKT36" s="48"/>
      <c r="QKU36" s="48"/>
      <c r="QKV36" s="48"/>
      <c r="QKW36" s="49"/>
      <c r="QKX36" s="49"/>
      <c r="QKY36" s="49"/>
      <c r="QKZ36" s="49"/>
      <c r="QLA36" s="24"/>
      <c r="QLB36" s="24"/>
      <c r="QLC36" s="23"/>
      <c r="QLD36" s="23"/>
      <c r="QLE36" s="48"/>
      <c r="QLF36" s="48"/>
      <c r="QLG36" s="48"/>
      <c r="QLH36" s="48"/>
      <c r="QLI36" s="49"/>
      <c r="QLJ36" s="49"/>
      <c r="QLK36" s="49"/>
      <c r="QLL36" s="49"/>
      <c r="QLM36" s="24"/>
      <c r="QLN36" s="24"/>
      <c r="QLO36" s="23"/>
      <c r="QLP36" s="23"/>
      <c r="QLQ36" s="48"/>
      <c r="QLR36" s="48"/>
      <c r="QLS36" s="48"/>
      <c r="QLT36" s="48"/>
      <c r="QLU36" s="49"/>
      <c r="QLV36" s="49"/>
      <c r="QLW36" s="49"/>
      <c r="QLX36" s="49"/>
      <c r="QLY36" s="24"/>
      <c r="QLZ36" s="24"/>
      <c r="QMA36" s="23"/>
      <c r="QMB36" s="23"/>
      <c r="QMC36" s="48"/>
      <c r="QMD36" s="48"/>
      <c r="QME36" s="48"/>
      <c r="QMF36" s="48"/>
      <c r="QMG36" s="49"/>
      <c r="QMH36" s="49"/>
      <c r="QMI36" s="49"/>
      <c r="QMJ36" s="49"/>
      <c r="QMK36" s="24"/>
      <c r="QML36" s="24"/>
      <c r="QMM36" s="23"/>
      <c r="QMN36" s="23"/>
      <c r="QMO36" s="48"/>
      <c r="QMP36" s="48"/>
      <c r="QMQ36" s="48"/>
      <c r="QMR36" s="48"/>
      <c r="QMS36" s="49"/>
      <c r="QMT36" s="49"/>
      <c r="QMU36" s="49"/>
      <c r="QMV36" s="49"/>
      <c r="QMW36" s="24"/>
      <c r="QMX36" s="24"/>
      <c r="QMY36" s="23"/>
      <c r="QMZ36" s="23"/>
      <c r="QNA36" s="48"/>
      <c r="QNB36" s="48"/>
      <c r="QNC36" s="48"/>
      <c r="QND36" s="48"/>
      <c r="QNE36" s="49"/>
      <c r="QNF36" s="49"/>
      <c r="QNG36" s="49"/>
      <c r="QNH36" s="49"/>
      <c r="QNI36" s="24"/>
      <c r="QNJ36" s="24"/>
      <c r="QNK36" s="23"/>
      <c r="QNL36" s="23"/>
      <c r="QNM36" s="48"/>
      <c r="QNN36" s="48"/>
      <c r="QNO36" s="48"/>
      <c r="QNP36" s="48"/>
      <c r="QNQ36" s="49"/>
      <c r="QNR36" s="49"/>
      <c r="QNS36" s="49"/>
      <c r="QNT36" s="49"/>
      <c r="QNU36" s="24"/>
      <c r="QNV36" s="24"/>
      <c r="QNW36" s="23"/>
      <c r="QNX36" s="23"/>
      <c r="QNY36" s="48"/>
      <c r="QNZ36" s="48"/>
      <c r="QOA36" s="48"/>
      <c r="QOB36" s="48"/>
      <c r="QOC36" s="49"/>
      <c r="QOD36" s="49"/>
      <c r="QOE36" s="49"/>
      <c r="QOF36" s="49"/>
      <c r="QOG36" s="24"/>
      <c r="QOH36" s="24"/>
      <c r="QOI36" s="23"/>
      <c r="QOJ36" s="23"/>
      <c r="QOK36" s="48"/>
      <c r="QOL36" s="48"/>
      <c r="QOM36" s="48"/>
      <c r="QON36" s="48"/>
      <c r="QOO36" s="49"/>
      <c r="QOP36" s="49"/>
      <c r="QOQ36" s="49"/>
      <c r="QOR36" s="49"/>
      <c r="QOS36" s="24"/>
      <c r="QOT36" s="24"/>
      <c r="QOU36" s="23"/>
      <c r="QOV36" s="23"/>
      <c r="QOW36" s="48"/>
      <c r="QOX36" s="48"/>
      <c r="QOY36" s="48"/>
      <c r="QOZ36" s="48"/>
      <c r="QPA36" s="49"/>
      <c r="QPB36" s="49"/>
      <c r="QPC36" s="49"/>
      <c r="QPD36" s="49"/>
      <c r="QPE36" s="24"/>
      <c r="QPF36" s="24"/>
      <c r="QPG36" s="23"/>
      <c r="QPH36" s="23"/>
      <c r="QPI36" s="48"/>
      <c r="QPJ36" s="48"/>
      <c r="QPK36" s="48"/>
      <c r="QPL36" s="48"/>
      <c r="QPM36" s="49"/>
      <c r="QPN36" s="49"/>
      <c r="QPO36" s="49"/>
      <c r="QPP36" s="49"/>
      <c r="QPQ36" s="24"/>
      <c r="QPR36" s="24"/>
      <c r="QPS36" s="23"/>
      <c r="QPT36" s="23"/>
      <c r="QPU36" s="48"/>
      <c r="QPV36" s="48"/>
      <c r="QPW36" s="48"/>
      <c r="QPX36" s="48"/>
      <c r="QPY36" s="49"/>
      <c r="QPZ36" s="49"/>
      <c r="QQA36" s="49"/>
      <c r="QQB36" s="49"/>
      <c r="QQC36" s="24"/>
      <c r="QQD36" s="24"/>
      <c r="QQE36" s="23"/>
      <c r="QQF36" s="23"/>
      <c r="QQG36" s="48"/>
      <c r="QQH36" s="48"/>
      <c r="QQI36" s="48"/>
      <c r="QQJ36" s="48"/>
      <c r="QQK36" s="49"/>
      <c r="QQL36" s="49"/>
      <c r="QQM36" s="49"/>
      <c r="QQN36" s="49"/>
      <c r="QQO36" s="24"/>
      <c r="QQP36" s="24"/>
      <c r="QQQ36" s="23"/>
      <c r="QQR36" s="23"/>
      <c r="QQS36" s="48"/>
      <c r="QQT36" s="48"/>
      <c r="QQU36" s="48"/>
      <c r="QQV36" s="48"/>
      <c r="QQW36" s="49"/>
      <c r="QQX36" s="49"/>
      <c r="QQY36" s="49"/>
      <c r="QQZ36" s="49"/>
      <c r="QRA36" s="24"/>
      <c r="QRB36" s="24"/>
      <c r="QRC36" s="23"/>
      <c r="QRD36" s="23"/>
      <c r="QRE36" s="48"/>
      <c r="QRF36" s="48"/>
      <c r="QRG36" s="48"/>
      <c r="QRH36" s="48"/>
      <c r="QRI36" s="49"/>
      <c r="QRJ36" s="49"/>
      <c r="QRK36" s="49"/>
      <c r="QRL36" s="49"/>
      <c r="QRM36" s="24"/>
      <c r="QRN36" s="24"/>
      <c r="QRO36" s="23"/>
      <c r="QRP36" s="23"/>
      <c r="QRQ36" s="48"/>
      <c r="QRR36" s="48"/>
      <c r="QRS36" s="48"/>
      <c r="QRT36" s="48"/>
      <c r="QRU36" s="49"/>
      <c r="QRV36" s="49"/>
      <c r="QRW36" s="49"/>
      <c r="QRX36" s="49"/>
      <c r="QRY36" s="24"/>
      <c r="QRZ36" s="24"/>
      <c r="QSA36" s="23"/>
      <c r="QSB36" s="23"/>
      <c r="QSC36" s="48"/>
      <c r="QSD36" s="48"/>
      <c r="QSE36" s="48"/>
      <c r="QSF36" s="48"/>
      <c r="QSG36" s="49"/>
      <c r="QSH36" s="49"/>
      <c r="QSI36" s="49"/>
      <c r="QSJ36" s="49"/>
      <c r="QSK36" s="24"/>
      <c r="QSL36" s="24"/>
      <c r="QSM36" s="23"/>
      <c r="QSN36" s="23"/>
      <c r="QSO36" s="48"/>
      <c r="QSP36" s="48"/>
      <c r="QSQ36" s="48"/>
      <c r="QSR36" s="48"/>
      <c r="QSS36" s="49"/>
      <c r="QST36" s="49"/>
      <c r="QSU36" s="49"/>
      <c r="QSV36" s="49"/>
      <c r="QSW36" s="24"/>
      <c r="QSX36" s="24"/>
      <c r="QSY36" s="23"/>
      <c r="QSZ36" s="23"/>
      <c r="QTA36" s="48"/>
      <c r="QTB36" s="48"/>
      <c r="QTC36" s="48"/>
      <c r="QTD36" s="48"/>
      <c r="QTE36" s="49"/>
      <c r="QTF36" s="49"/>
      <c r="QTG36" s="49"/>
      <c r="QTH36" s="49"/>
      <c r="QTI36" s="24"/>
      <c r="QTJ36" s="24"/>
      <c r="QTK36" s="23"/>
      <c r="QTL36" s="23"/>
      <c r="QTM36" s="48"/>
      <c r="QTN36" s="48"/>
      <c r="QTO36" s="48"/>
      <c r="QTP36" s="48"/>
      <c r="QTQ36" s="49"/>
      <c r="QTR36" s="49"/>
      <c r="QTS36" s="49"/>
      <c r="QTT36" s="49"/>
      <c r="QTU36" s="24"/>
      <c r="QTV36" s="24"/>
      <c r="QTW36" s="23"/>
      <c r="QTX36" s="23"/>
      <c r="QTY36" s="48"/>
      <c r="QTZ36" s="48"/>
      <c r="QUA36" s="48"/>
      <c r="QUB36" s="48"/>
      <c r="QUC36" s="49"/>
      <c r="QUD36" s="49"/>
      <c r="QUE36" s="49"/>
      <c r="QUF36" s="49"/>
      <c r="QUG36" s="24"/>
      <c r="QUH36" s="24"/>
      <c r="QUI36" s="23"/>
      <c r="QUJ36" s="23"/>
      <c r="QUK36" s="48"/>
      <c r="QUL36" s="48"/>
      <c r="QUM36" s="48"/>
      <c r="QUN36" s="48"/>
      <c r="QUO36" s="49"/>
      <c r="QUP36" s="49"/>
      <c r="QUQ36" s="49"/>
      <c r="QUR36" s="49"/>
      <c r="QUS36" s="24"/>
      <c r="QUT36" s="24"/>
      <c r="QUU36" s="23"/>
      <c r="QUV36" s="23"/>
      <c r="QUW36" s="48"/>
      <c r="QUX36" s="48"/>
      <c r="QUY36" s="48"/>
      <c r="QUZ36" s="48"/>
      <c r="QVA36" s="49"/>
      <c r="QVB36" s="49"/>
      <c r="QVC36" s="49"/>
      <c r="QVD36" s="49"/>
      <c r="QVE36" s="24"/>
      <c r="QVF36" s="24"/>
      <c r="QVG36" s="23"/>
      <c r="QVH36" s="23"/>
      <c r="QVI36" s="48"/>
      <c r="QVJ36" s="48"/>
      <c r="QVK36" s="48"/>
      <c r="QVL36" s="48"/>
      <c r="QVM36" s="49"/>
      <c r="QVN36" s="49"/>
      <c r="QVO36" s="49"/>
      <c r="QVP36" s="49"/>
      <c r="QVQ36" s="24"/>
      <c r="QVR36" s="24"/>
      <c r="QVS36" s="23"/>
      <c r="QVT36" s="23"/>
      <c r="QVU36" s="48"/>
      <c r="QVV36" s="48"/>
      <c r="QVW36" s="48"/>
      <c r="QVX36" s="48"/>
      <c r="QVY36" s="49"/>
      <c r="QVZ36" s="49"/>
      <c r="QWA36" s="49"/>
      <c r="QWB36" s="49"/>
      <c r="QWC36" s="24"/>
      <c r="QWD36" s="24"/>
      <c r="QWE36" s="23"/>
      <c r="QWF36" s="23"/>
      <c r="QWG36" s="48"/>
      <c r="QWH36" s="48"/>
      <c r="QWI36" s="48"/>
      <c r="QWJ36" s="48"/>
      <c r="QWK36" s="49"/>
      <c r="QWL36" s="49"/>
      <c r="QWM36" s="49"/>
      <c r="QWN36" s="49"/>
      <c r="QWO36" s="24"/>
      <c r="QWP36" s="24"/>
      <c r="QWQ36" s="23"/>
      <c r="QWR36" s="23"/>
      <c r="QWS36" s="48"/>
      <c r="QWT36" s="48"/>
      <c r="QWU36" s="48"/>
      <c r="QWV36" s="48"/>
      <c r="QWW36" s="49"/>
      <c r="QWX36" s="49"/>
      <c r="QWY36" s="49"/>
      <c r="QWZ36" s="49"/>
      <c r="QXA36" s="24"/>
      <c r="QXB36" s="24"/>
      <c r="QXC36" s="23"/>
      <c r="QXD36" s="23"/>
      <c r="QXE36" s="48"/>
      <c r="QXF36" s="48"/>
      <c r="QXG36" s="48"/>
      <c r="QXH36" s="48"/>
      <c r="QXI36" s="49"/>
      <c r="QXJ36" s="49"/>
      <c r="QXK36" s="49"/>
      <c r="QXL36" s="49"/>
      <c r="QXM36" s="24"/>
      <c r="QXN36" s="24"/>
      <c r="QXO36" s="23"/>
      <c r="QXP36" s="23"/>
      <c r="QXQ36" s="48"/>
      <c r="QXR36" s="48"/>
      <c r="QXS36" s="48"/>
      <c r="QXT36" s="48"/>
      <c r="QXU36" s="49"/>
      <c r="QXV36" s="49"/>
      <c r="QXW36" s="49"/>
      <c r="QXX36" s="49"/>
      <c r="QXY36" s="24"/>
      <c r="QXZ36" s="24"/>
      <c r="QYA36" s="23"/>
      <c r="QYB36" s="23"/>
      <c r="QYC36" s="48"/>
      <c r="QYD36" s="48"/>
      <c r="QYE36" s="48"/>
      <c r="QYF36" s="48"/>
      <c r="QYG36" s="49"/>
      <c r="QYH36" s="49"/>
      <c r="QYI36" s="49"/>
      <c r="QYJ36" s="49"/>
      <c r="QYK36" s="24"/>
      <c r="QYL36" s="24"/>
      <c r="QYM36" s="23"/>
      <c r="QYN36" s="23"/>
      <c r="QYO36" s="48"/>
      <c r="QYP36" s="48"/>
      <c r="QYQ36" s="48"/>
      <c r="QYR36" s="48"/>
      <c r="QYS36" s="49"/>
      <c r="QYT36" s="49"/>
      <c r="QYU36" s="49"/>
      <c r="QYV36" s="49"/>
      <c r="QYW36" s="24"/>
      <c r="QYX36" s="24"/>
      <c r="QYY36" s="23"/>
      <c r="QYZ36" s="23"/>
      <c r="QZA36" s="48"/>
      <c r="QZB36" s="48"/>
      <c r="QZC36" s="48"/>
      <c r="QZD36" s="48"/>
      <c r="QZE36" s="49"/>
      <c r="QZF36" s="49"/>
      <c r="QZG36" s="49"/>
      <c r="QZH36" s="49"/>
      <c r="QZI36" s="24"/>
      <c r="QZJ36" s="24"/>
      <c r="QZK36" s="23"/>
      <c r="QZL36" s="23"/>
      <c r="QZM36" s="48"/>
      <c r="QZN36" s="48"/>
      <c r="QZO36" s="48"/>
      <c r="QZP36" s="48"/>
      <c r="QZQ36" s="49"/>
      <c r="QZR36" s="49"/>
      <c r="QZS36" s="49"/>
      <c r="QZT36" s="49"/>
      <c r="QZU36" s="24"/>
      <c r="QZV36" s="24"/>
      <c r="QZW36" s="23"/>
      <c r="QZX36" s="23"/>
      <c r="QZY36" s="48"/>
      <c r="QZZ36" s="48"/>
      <c r="RAA36" s="48"/>
      <c r="RAB36" s="48"/>
      <c r="RAC36" s="49"/>
      <c r="RAD36" s="49"/>
      <c r="RAE36" s="49"/>
      <c r="RAF36" s="49"/>
      <c r="RAG36" s="24"/>
      <c r="RAH36" s="24"/>
      <c r="RAI36" s="23"/>
      <c r="RAJ36" s="23"/>
      <c r="RAK36" s="48"/>
      <c r="RAL36" s="48"/>
      <c r="RAM36" s="48"/>
      <c r="RAN36" s="48"/>
      <c r="RAO36" s="49"/>
      <c r="RAP36" s="49"/>
      <c r="RAQ36" s="49"/>
      <c r="RAR36" s="49"/>
      <c r="RAS36" s="24"/>
      <c r="RAT36" s="24"/>
      <c r="RAU36" s="23"/>
      <c r="RAV36" s="23"/>
      <c r="RAW36" s="48"/>
      <c r="RAX36" s="48"/>
      <c r="RAY36" s="48"/>
      <c r="RAZ36" s="48"/>
      <c r="RBA36" s="49"/>
      <c r="RBB36" s="49"/>
      <c r="RBC36" s="49"/>
      <c r="RBD36" s="49"/>
      <c r="RBE36" s="24"/>
      <c r="RBF36" s="24"/>
      <c r="RBG36" s="23"/>
      <c r="RBH36" s="23"/>
      <c r="RBI36" s="48"/>
      <c r="RBJ36" s="48"/>
      <c r="RBK36" s="48"/>
      <c r="RBL36" s="48"/>
      <c r="RBM36" s="49"/>
      <c r="RBN36" s="49"/>
      <c r="RBO36" s="49"/>
      <c r="RBP36" s="49"/>
      <c r="RBQ36" s="24"/>
      <c r="RBR36" s="24"/>
      <c r="RBS36" s="23"/>
      <c r="RBT36" s="23"/>
      <c r="RBU36" s="48"/>
      <c r="RBV36" s="48"/>
      <c r="RBW36" s="48"/>
      <c r="RBX36" s="48"/>
      <c r="RBY36" s="49"/>
      <c r="RBZ36" s="49"/>
      <c r="RCA36" s="49"/>
      <c r="RCB36" s="49"/>
      <c r="RCC36" s="24"/>
      <c r="RCD36" s="24"/>
      <c r="RCE36" s="23"/>
      <c r="RCF36" s="23"/>
      <c r="RCG36" s="48"/>
      <c r="RCH36" s="48"/>
      <c r="RCI36" s="48"/>
      <c r="RCJ36" s="48"/>
      <c r="RCK36" s="49"/>
      <c r="RCL36" s="49"/>
      <c r="RCM36" s="49"/>
      <c r="RCN36" s="49"/>
      <c r="RCO36" s="24"/>
      <c r="RCP36" s="24"/>
      <c r="RCQ36" s="23"/>
      <c r="RCR36" s="23"/>
      <c r="RCS36" s="48"/>
      <c r="RCT36" s="48"/>
      <c r="RCU36" s="48"/>
      <c r="RCV36" s="48"/>
      <c r="RCW36" s="49"/>
      <c r="RCX36" s="49"/>
      <c r="RCY36" s="49"/>
      <c r="RCZ36" s="49"/>
      <c r="RDA36" s="24"/>
      <c r="RDB36" s="24"/>
      <c r="RDC36" s="23"/>
      <c r="RDD36" s="23"/>
      <c r="RDE36" s="48"/>
      <c r="RDF36" s="48"/>
      <c r="RDG36" s="48"/>
      <c r="RDH36" s="48"/>
      <c r="RDI36" s="49"/>
      <c r="RDJ36" s="49"/>
      <c r="RDK36" s="49"/>
      <c r="RDL36" s="49"/>
      <c r="RDM36" s="24"/>
      <c r="RDN36" s="24"/>
      <c r="RDO36" s="23"/>
      <c r="RDP36" s="23"/>
      <c r="RDQ36" s="48"/>
      <c r="RDR36" s="48"/>
      <c r="RDS36" s="48"/>
      <c r="RDT36" s="48"/>
      <c r="RDU36" s="49"/>
      <c r="RDV36" s="49"/>
      <c r="RDW36" s="49"/>
      <c r="RDX36" s="49"/>
      <c r="RDY36" s="24"/>
      <c r="RDZ36" s="24"/>
      <c r="REA36" s="23"/>
      <c r="REB36" s="23"/>
      <c r="REC36" s="48"/>
      <c r="RED36" s="48"/>
      <c r="REE36" s="48"/>
      <c r="REF36" s="48"/>
      <c r="REG36" s="49"/>
      <c r="REH36" s="49"/>
      <c r="REI36" s="49"/>
      <c r="REJ36" s="49"/>
      <c r="REK36" s="24"/>
      <c r="REL36" s="24"/>
      <c r="REM36" s="23"/>
      <c r="REN36" s="23"/>
      <c r="REO36" s="48"/>
      <c r="REP36" s="48"/>
      <c r="REQ36" s="48"/>
      <c r="RER36" s="48"/>
      <c r="RES36" s="49"/>
      <c r="RET36" s="49"/>
      <c r="REU36" s="49"/>
      <c r="REV36" s="49"/>
      <c r="REW36" s="24"/>
      <c r="REX36" s="24"/>
      <c r="REY36" s="23"/>
      <c r="REZ36" s="23"/>
      <c r="RFA36" s="48"/>
      <c r="RFB36" s="48"/>
      <c r="RFC36" s="48"/>
      <c r="RFD36" s="48"/>
      <c r="RFE36" s="49"/>
      <c r="RFF36" s="49"/>
      <c r="RFG36" s="49"/>
      <c r="RFH36" s="49"/>
      <c r="RFI36" s="24"/>
      <c r="RFJ36" s="24"/>
      <c r="RFK36" s="23"/>
      <c r="RFL36" s="23"/>
      <c r="RFM36" s="48"/>
      <c r="RFN36" s="48"/>
      <c r="RFO36" s="48"/>
      <c r="RFP36" s="48"/>
      <c r="RFQ36" s="49"/>
      <c r="RFR36" s="49"/>
      <c r="RFS36" s="49"/>
      <c r="RFT36" s="49"/>
      <c r="RFU36" s="24"/>
      <c r="RFV36" s="24"/>
      <c r="RFW36" s="23"/>
      <c r="RFX36" s="23"/>
      <c r="RFY36" s="48"/>
      <c r="RFZ36" s="48"/>
      <c r="RGA36" s="48"/>
      <c r="RGB36" s="48"/>
      <c r="RGC36" s="49"/>
      <c r="RGD36" s="49"/>
      <c r="RGE36" s="49"/>
      <c r="RGF36" s="49"/>
      <c r="RGG36" s="24"/>
      <c r="RGH36" s="24"/>
      <c r="RGI36" s="23"/>
      <c r="RGJ36" s="23"/>
      <c r="RGK36" s="48"/>
      <c r="RGL36" s="48"/>
      <c r="RGM36" s="48"/>
      <c r="RGN36" s="48"/>
      <c r="RGO36" s="49"/>
      <c r="RGP36" s="49"/>
      <c r="RGQ36" s="49"/>
      <c r="RGR36" s="49"/>
      <c r="RGS36" s="24"/>
      <c r="RGT36" s="24"/>
      <c r="RGU36" s="23"/>
      <c r="RGV36" s="23"/>
      <c r="RGW36" s="48"/>
      <c r="RGX36" s="48"/>
      <c r="RGY36" s="48"/>
      <c r="RGZ36" s="48"/>
      <c r="RHA36" s="49"/>
      <c r="RHB36" s="49"/>
      <c r="RHC36" s="49"/>
      <c r="RHD36" s="49"/>
      <c r="RHE36" s="24"/>
      <c r="RHF36" s="24"/>
      <c r="RHG36" s="23"/>
      <c r="RHH36" s="23"/>
      <c r="RHI36" s="48"/>
      <c r="RHJ36" s="48"/>
      <c r="RHK36" s="48"/>
      <c r="RHL36" s="48"/>
      <c r="RHM36" s="49"/>
      <c r="RHN36" s="49"/>
      <c r="RHO36" s="49"/>
      <c r="RHP36" s="49"/>
      <c r="RHQ36" s="24"/>
      <c r="RHR36" s="24"/>
      <c r="RHS36" s="23"/>
      <c r="RHT36" s="23"/>
      <c r="RHU36" s="48"/>
      <c r="RHV36" s="48"/>
      <c r="RHW36" s="48"/>
      <c r="RHX36" s="48"/>
      <c r="RHY36" s="49"/>
      <c r="RHZ36" s="49"/>
      <c r="RIA36" s="49"/>
      <c r="RIB36" s="49"/>
      <c r="RIC36" s="24"/>
      <c r="RID36" s="24"/>
      <c r="RIE36" s="23"/>
      <c r="RIF36" s="23"/>
      <c r="RIG36" s="48"/>
      <c r="RIH36" s="48"/>
      <c r="RII36" s="48"/>
      <c r="RIJ36" s="48"/>
      <c r="RIK36" s="49"/>
      <c r="RIL36" s="49"/>
      <c r="RIM36" s="49"/>
      <c r="RIN36" s="49"/>
      <c r="RIO36" s="24"/>
      <c r="RIP36" s="24"/>
      <c r="RIQ36" s="23"/>
      <c r="RIR36" s="23"/>
      <c r="RIS36" s="48"/>
      <c r="RIT36" s="48"/>
      <c r="RIU36" s="48"/>
      <c r="RIV36" s="48"/>
      <c r="RIW36" s="49"/>
      <c r="RIX36" s="49"/>
      <c r="RIY36" s="49"/>
      <c r="RIZ36" s="49"/>
      <c r="RJA36" s="24"/>
      <c r="RJB36" s="24"/>
      <c r="RJC36" s="23"/>
      <c r="RJD36" s="23"/>
      <c r="RJE36" s="48"/>
      <c r="RJF36" s="48"/>
      <c r="RJG36" s="48"/>
      <c r="RJH36" s="48"/>
      <c r="RJI36" s="49"/>
      <c r="RJJ36" s="49"/>
      <c r="RJK36" s="49"/>
      <c r="RJL36" s="49"/>
      <c r="RJM36" s="24"/>
      <c r="RJN36" s="24"/>
      <c r="RJO36" s="23"/>
      <c r="RJP36" s="23"/>
      <c r="RJQ36" s="48"/>
      <c r="RJR36" s="48"/>
      <c r="RJS36" s="48"/>
      <c r="RJT36" s="48"/>
      <c r="RJU36" s="49"/>
      <c r="RJV36" s="49"/>
      <c r="RJW36" s="49"/>
      <c r="RJX36" s="49"/>
      <c r="RJY36" s="24"/>
      <c r="RJZ36" s="24"/>
      <c r="RKA36" s="23"/>
      <c r="RKB36" s="23"/>
      <c r="RKC36" s="48"/>
      <c r="RKD36" s="48"/>
      <c r="RKE36" s="48"/>
      <c r="RKF36" s="48"/>
      <c r="RKG36" s="49"/>
      <c r="RKH36" s="49"/>
      <c r="RKI36" s="49"/>
      <c r="RKJ36" s="49"/>
      <c r="RKK36" s="24"/>
      <c r="RKL36" s="24"/>
      <c r="RKM36" s="23"/>
      <c r="RKN36" s="23"/>
      <c r="RKO36" s="48"/>
      <c r="RKP36" s="48"/>
      <c r="RKQ36" s="48"/>
      <c r="RKR36" s="48"/>
      <c r="RKS36" s="49"/>
      <c r="RKT36" s="49"/>
      <c r="RKU36" s="49"/>
      <c r="RKV36" s="49"/>
      <c r="RKW36" s="24"/>
      <c r="RKX36" s="24"/>
      <c r="RKY36" s="23"/>
      <c r="RKZ36" s="23"/>
      <c r="RLA36" s="48"/>
      <c r="RLB36" s="48"/>
      <c r="RLC36" s="48"/>
      <c r="RLD36" s="48"/>
      <c r="RLE36" s="49"/>
      <c r="RLF36" s="49"/>
      <c r="RLG36" s="49"/>
      <c r="RLH36" s="49"/>
      <c r="RLI36" s="24"/>
      <c r="RLJ36" s="24"/>
      <c r="RLK36" s="23"/>
      <c r="RLL36" s="23"/>
      <c r="RLM36" s="48"/>
      <c r="RLN36" s="48"/>
      <c r="RLO36" s="48"/>
      <c r="RLP36" s="48"/>
      <c r="RLQ36" s="49"/>
      <c r="RLR36" s="49"/>
      <c r="RLS36" s="49"/>
      <c r="RLT36" s="49"/>
      <c r="RLU36" s="24"/>
      <c r="RLV36" s="24"/>
      <c r="RLW36" s="23"/>
      <c r="RLX36" s="23"/>
      <c r="RLY36" s="48"/>
      <c r="RLZ36" s="48"/>
      <c r="RMA36" s="48"/>
      <c r="RMB36" s="48"/>
      <c r="RMC36" s="49"/>
      <c r="RMD36" s="49"/>
      <c r="RME36" s="49"/>
      <c r="RMF36" s="49"/>
      <c r="RMG36" s="24"/>
      <c r="RMH36" s="24"/>
      <c r="RMI36" s="23"/>
      <c r="RMJ36" s="23"/>
      <c r="RMK36" s="48"/>
      <c r="RML36" s="48"/>
      <c r="RMM36" s="48"/>
      <c r="RMN36" s="48"/>
      <c r="RMO36" s="49"/>
      <c r="RMP36" s="49"/>
      <c r="RMQ36" s="49"/>
      <c r="RMR36" s="49"/>
      <c r="RMS36" s="24"/>
      <c r="RMT36" s="24"/>
      <c r="RMU36" s="23"/>
      <c r="RMV36" s="23"/>
      <c r="RMW36" s="48"/>
      <c r="RMX36" s="48"/>
      <c r="RMY36" s="48"/>
      <c r="RMZ36" s="48"/>
      <c r="RNA36" s="49"/>
      <c r="RNB36" s="49"/>
      <c r="RNC36" s="49"/>
      <c r="RND36" s="49"/>
      <c r="RNE36" s="24"/>
      <c r="RNF36" s="24"/>
      <c r="RNG36" s="23"/>
      <c r="RNH36" s="23"/>
      <c r="RNI36" s="48"/>
      <c r="RNJ36" s="48"/>
      <c r="RNK36" s="48"/>
      <c r="RNL36" s="48"/>
      <c r="RNM36" s="49"/>
      <c r="RNN36" s="49"/>
      <c r="RNO36" s="49"/>
      <c r="RNP36" s="49"/>
      <c r="RNQ36" s="24"/>
      <c r="RNR36" s="24"/>
      <c r="RNS36" s="23"/>
      <c r="RNT36" s="23"/>
      <c r="RNU36" s="48"/>
      <c r="RNV36" s="48"/>
      <c r="RNW36" s="48"/>
      <c r="RNX36" s="48"/>
      <c r="RNY36" s="49"/>
      <c r="RNZ36" s="49"/>
      <c r="ROA36" s="49"/>
      <c r="ROB36" s="49"/>
      <c r="ROC36" s="24"/>
      <c r="ROD36" s="24"/>
      <c r="ROE36" s="23"/>
      <c r="ROF36" s="23"/>
      <c r="ROG36" s="48"/>
      <c r="ROH36" s="48"/>
      <c r="ROI36" s="48"/>
      <c r="ROJ36" s="48"/>
      <c r="ROK36" s="49"/>
      <c r="ROL36" s="49"/>
      <c r="ROM36" s="49"/>
      <c r="RON36" s="49"/>
      <c r="ROO36" s="24"/>
      <c r="ROP36" s="24"/>
      <c r="ROQ36" s="23"/>
      <c r="ROR36" s="23"/>
      <c r="ROS36" s="48"/>
      <c r="ROT36" s="48"/>
      <c r="ROU36" s="48"/>
      <c r="ROV36" s="48"/>
      <c r="ROW36" s="49"/>
      <c r="ROX36" s="49"/>
      <c r="ROY36" s="49"/>
      <c r="ROZ36" s="49"/>
      <c r="RPA36" s="24"/>
      <c r="RPB36" s="24"/>
      <c r="RPC36" s="23"/>
      <c r="RPD36" s="23"/>
      <c r="RPE36" s="48"/>
      <c r="RPF36" s="48"/>
      <c r="RPG36" s="48"/>
      <c r="RPH36" s="48"/>
      <c r="RPI36" s="49"/>
      <c r="RPJ36" s="49"/>
      <c r="RPK36" s="49"/>
      <c r="RPL36" s="49"/>
      <c r="RPM36" s="24"/>
      <c r="RPN36" s="24"/>
      <c r="RPO36" s="23"/>
      <c r="RPP36" s="23"/>
      <c r="RPQ36" s="48"/>
      <c r="RPR36" s="48"/>
      <c r="RPS36" s="48"/>
      <c r="RPT36" s="48"/>
      <c r="RPU36" s="49"/>
      <c r="RPV36" s="49"/>
      <c r="RPW36" s="49"/>
      <c r="RPX36" s="49"/>
      <c r="RPY36" s="24"/>
      <c r="RPZ36" s="24"/>
      <c r="RQA36" s="23"/>
      <c r="RQB36" s="23"/>
      <c r="RQC36" s="48"/>
      <c r="RQD36" s="48"/>
      <c r="RQE36" s="48"/>
      <c r="RQF36" s="48"/>
      <c r="RQG36" s="49"/>
      <c r="RQH36" s="49"/>
      <c r="RQI36" s="49"/>
      <c r="RQJ36" s="49"/>
      <c r="RQK36" s="24"/>
      <c r="RQL36" s="24"/>
      <c r="RQM36" s="23"/>
      <c r="RQN36" s="23"/>
      <c r="RQO36" s="48"/>
      <c r="RQP36" s="48"/>
      <c r="RQQ36" s="48"/>
      <c r="RQR36" s="48"/>
      <c r="RQS36" s="49"/>
      <c r="RQT36" s="49"/>
      <c r="RQU36" s="49"/>
      <c r="RQV36" s="49"/>
      <c r="RQW36" s="24"/>
      <c r="RQX36" s="24"/>
      <c r="RQY36" s="23"/>
      <c r="RQZ36" s="23"/>
      <c r="RRA36" s="48"/>
      <c r="RRB36" s="48"/>
      <c r="RRC36" s="48"/>
      <c r="RRD36" s="48"/>
      <c r="RRE36" s="49"/>
      <c r="RRF36" s="49"/>
      <c r="RRG36" s="49"/>
      <c r="RRH36" s="49"/>
      <c r="RRI36" s="24"/>
      <c r="RRJ36" s="24"/>
      <c r="RRK36" s="23"/>
      <c r="RRL36" s="23"/>
      <c r="RRM36" s="48"/>
      <c r="RRN36" s="48"/>
      <c r="RRO36" s="48"/>
      <c r="RRP36" s="48"/>
      <c r="RRQ36" s="49"/>
      <c r="RRR36" s="49"/>
      <c r="RRS36" s="49"/>
      <c r="RRT36" s="49"/>
      <c r="RRU36" s="24"/>
      <c r="RRV36" s="24"/>
      <c r="RRW36" s="23"/>
      <c r="RRX36" s="23"/>
      <c r="RRY36" s="48"/>
      <c r="RRZ36" s="48"/>
      <c r="RSA36" s="48"/>
      <c r="RSB36" s="48"/>
      <c r="RSC36" s="49"/>
      <c r="RSD36" s="49"/>
      <c r="RSE36" s="49"/>
      <c r="RSF36" s="49"/>
      <c r="RSG36" s="24"/>
      <c r="RSH36" s="24"/>
      <c r="RSI36" s="23"/>
      <c r="RSJ36" s="23"/>
      <c r="RSK36" s="48"/>
      <c r="RSL36" s="48"/>
      <c r="RSM36" s="48"/>
      <c r="RSN36" s="48"/>
      <c r="RSO36" s="49"/>
      <c r="RSP36" s="49"/>
      <c r="RSQ36" s="49"/>
      <c r="RSR36" s="49"/>
      <c r="RSS36" s="24"/>
      <c r="RST36" s="24"/>
      <c r="RSU36" s="23"/>
      <c r="RSV36" s="23"/>
      <c r="RSW36" s="48"/>
      <c r="RSX36" s="48"/>
      <c r="RSY36" s="48"/>
      <c r="RSZ36" s="48"/>
      <c r="RTA36" s="49"/>
      <c r="RTB36" s="49"/>
      <c r="RTC36" s="49"/>
      <c r="RTD36" s="49"/>
      <c r="RTE36" s="24"/>
      <c r="RTF36" s="24"/>
      <c r="RTG36" s="23"/>
      <c r="RTH36" s="23"/>
      <c r="RTI36" s="48"/>
      <c r="RTJ36" s="48"/>
      <c r="RTK36" s="48"/>
      <c r="RTL36" s="48"/>
      <c r="RTM36" s="49"/>
      <c r="RTN36" s="49"/>
      <c r="RTO36" s="49"/>
      <c r="RTP36" s="49"/>
      <c r="RTQ36" s="24"/>
      <c r="RTR36" s="24"/>
      <c r="RTS36" s="23"/>
      <c r="RTT36" s="23"/>
      <c r="RTU36" s="48"/>
      <c r="RTV36" s="48"/>
      <c r="RTW36" s="48"/>
      <c r="RTX36" s="48"/>
      <c r="RTY36" s="49"/>
      <c r="RTZ36" s="49"/>
      <c r="RUA36" s="49"/>
      <c r="RUB36" s="49"/>
      <c r="RUC36" s="24"/>
      <c r="RUD36" s="24"/>
      <c r="RUE36" s="23"/>
      <c r="RUF36" s="23"/>
      <c r="RUG36" s="48"/>
      <c r="RUH36" s="48"/>
      <c r="RUI36" s="48"/>
      <c r="RUJ36" s="48"/>
      <c r="RUK36" s="49"/>
      <c r="RUL36" s="49"/>
      <c r="RUM36" s="49"/>
      <c r="RUN36" s="49"/>
      <c r="RUO36" s="24"/>
      <c r="RUP36" s="24"/>
      <c r="RUQ36" s="23"/>
      <c r="RUR36" s="23"/>
      <c r="RUS36" s="48"/>
      <c r="RUT36" s="48"/>
      <c r="RUU36" s="48"/>
      <c r="RUV36" s="48"/>
      <c r="RUW36" s="49"/>
      <c r="RUX36" s="49"/>
      <c r="RUY36" s="49"/>
      <c r="RUZ36" s="49"/>
      <c r="RVA36" s="24"/>
      <c r="RVB36" s="24"/>
      <c r="RVC36" s="23"/>
      <c r="RVD36" s="23"/>
      <c r="RVE36" s="48"/>
      <c r="RVF36" s="48"/>
      <c r="RVG36" s="48"/>
      <c r="RVH36" s="48"/>
      <c r="RVI36" s="49"/>
      <c r="RVJ36" s="49"/>
      <c r="RVK36" s="49"/>
      <c r="RVL36" s="49"/>
      <c r="RVM36" s="24"/>
      <c r="RVN36" s="24"/>
      <c r="RVO36" s="23"/>
      <c r="RVP36" s="23"/>
      <c r="RVQ36" s="48"/>
      <c r="RVR36" s="48"/>
      <c r="RVS36" s="48"/>
      <c r="RVT36" s="48"/>
      <c r="RVU36" s="49"/>
      <c r="RVV36" s="49"/>
      <c r="RVW36" s="49"/>
      <c r="RVX36" s="49"/>
      <c r="RVY36" s="24"/>
      <c r="RVZ36" s="24"/>
      <c r="RWA36" s="23"/>
      <c r="RWB36" s="23"/>
      <c r="RWC36" s="48"/>
      <c r="RWD36" s="48"/>
      <c r="RWE36" s="48"/>
      <c r="RWF36" s="48"/>
      <c r="RWG36" s="49"/>
      <c r="RWH36" s="49"/>
      <c r="RWI36" s="49"/>
      <c r="RWJ36" s="49"/>
      <c r="RWK36" s="24"/>
      <c r="RWL36" s="24"/>
      <c r="RWM36" s="23"/>
      <c r="RWN36" s="23"/>
      <c r="RWO36" s="48"/>
      <c r="RWP36" s="48"/>
      <c r="RWQ36" s="48"/>
      <c r="RWR36" s="48"/>
      <c r="RWS36" s="49"/>
      <c r="RWT36" s="49"/>
      <c r="RWU36" s="49"/>
      <c r="RWV36" s="49"/>
      <c r="RWW36" s="24"/>
      <c r="RWX36" s="24"/>
      <c r="RWY36" s="23"/>
      <c r="RWZ36" s="23"/>
      <c r="RXA36" s="48"/>
      <c r="RXB36" s="48"/>
      <c r="RXC36" s="48"/>
      <c r="RXD36" s="48"/>
      <c r="RXE36" s="49"/>
      <c r="RXF36" s="49"/>
      <c r="RXG36" s="49"/>
      <c r="RXH36" s="49"/>
      <c r="RXI36" s="24"/>
      <c r="RXJ36" s="24"/>
      <c r="RXK36" s="23"/>
      <c r="RXL36" s="23"/>
      <c r="RXM36" s="48"/>
      <c r="RXN36" s="48"/>
      <c r="RXO36" s="48"/>
      <c r="RXP36" s="48"/>
      <c r="RXQ36" s="49"/>
      <c r="RXR36" s="49"/>
      <c r="RXS36" s="49"/>
      <c r="RXT36" s="49"/>
      <c r="RXU36" s="24"/>
      <c r="RXV36" s="24"/>
      <c r="RXW36" s="23"/>
      <c r="RXX36" s="23"/>
      <c r="RXY36" s="48"/>
      <c r="RXZ36" s="48"/>
      <c r="RYA36" s="48"/>
      <c r="RYB36" s="48"/>
      <c r="RYC36" s="49"/>
      <c r="RYD36" s="49"/>
      <c r="RYE36" s="49"/>
      <c r="RYF36" s="49"/>
      <c r="RYG36" s="24"/>
      <c r="RYH36" s="24"/>
      <c r="RYI36" s="23"/>
      <c r="RYJ36" s="23"/>
      <c r="RYK36" s="48"/>
      <c r="RYL36" s="48"/>
      <c r="RYM36" s="48"/>
      <c r="RYN36" s="48"/>
      <c r="RYO36" s="49"/>
      <c r="RYP36" s="49"/>
      <c r="RYQ36" s="49"/>
      <c r="RYR36" s="49"/>
      <c r="RYS36" s="24"/>
      <c r="RYT36" s="24"/>
      <c r="RYU36" s="23"/>
      <c r="RYV36" s="23"/>
      <c r="RYW36" s="48"/>
      <c r="RYX36" s="48"/>
      <c r="RYY36" s="48"/>
      <c r="RYZ36" s="48"/>
      <c r="RZA36" s="49"/>
      <c r="RZB36" s="49"/>
      <c r="RZC36" s="49"/>
      <c r="RZD36" s="49"/>
      <c r="RZE36" s="24"/>
      <c r="RZF36" s="24"/>
      <c r="RZG36" s="23"/>
      <c r="RZH36" s="23"/>
      <c r="RZI36" s="48"/>
      <c r="RZJ36" s="48"/>
      <c r="RZK36" s="48"/>
      <c r="RZL36" s="48"/>
      <c r="RZM36" s="49"/>
      <c r="RZN36" s="49"/>
      <c r="RZO36" s="49"/>
      <c r="RZP36" s="49"/>
      <c r="RZQ36" s="24"/>
      <c r="RZR36" s="24"/>
      <c r="RZS36" s="23"/>
      <c r="RZT36" s="23"/>
      <c r="RZU36" s="48"/>
      <c r="RZV36" s="48"/>
      <c r="RZW36" s="48"/>
      <c r="RZX36" s="48"/>
      <c r="RZY36" s="49"/>
      <c r="RZZ36" s="49"/>
      <c r="SAA36" s="49"/>
      <c r="SAB36" s="49"/>
      <c r="SAC36" s="24"/>
      <c r="SAD36" s="24"/>
      <c r="SAE36" s="23"/>
      <c r="SAF36" s="23"/>
      <c r="SAG36" s="48"/>
      <c r="SAH36" s="48"/>
      <c r="SAI36" s="48"/>
      <c r="SAJ36" s="48"/>
      <c r="SAK36" s="49"/>
      <c r="SAL36" s="49"/>
      <c r="SAM36" s="49"/>
      <c r="SAN36" s="49"/>
      <c r="SAO36" s="24"/>
      <c r="SAP36" s="24"/>
      <c r="SAQ36" s="23"/>
      <c r="SAR36" s="23"/>
      <c r="SAS36" s="48"/>
      <c r="SAT36" s="48"/>
      <c r="SAU36" s="48"/>
      <c r="SAV36" s="48"/>
      <c r="SAW36" s="49"/>
      <c r="SAX36" s="49"/>
      <c r="SAY36" s="49"/>
      <c r="SAZ36" s="49"/>
      <c r="SBA36" s="24"/>
      <c r="SBB36" s="24"/>
      <c r="SBC36" s="23"/>
      <c r="SBD36" s="23"/>
      <c r="SBE36" s="48"/>
      <c r="SBF36" s="48"/>
      <c r="SBG36" s="48"/>
      <c r="SBH36" s="48"/>
      <c r="SBI36" s="49"/>
      <c r="SBJ36" s="49"/>
      <c r="SBK36" s="49"/>
      <c r="SBL36" s="49"/>
      <c r="SBM36" s="24"/>
      <c r="SBN36" s="24"/>
      <c r="SBO36" s="23"/>
      <c r="SBP36" s="23"/>
      <c r="SBQ36" s="48"/>
      <c r="SBR36" s="48"/>
      <c r="SBS36" s="48"/>
      <c r="SBT36" s="48"/>
      <c r="SBU36" s="49"/>
      <c r="SBV36" s="49"/>
      <c r="SBW36" s="49"/>
      <c r="SBX36" s="49"/>
      <c r="SBY36" s="24"/>
      <c r="SBZ36" s="24"/>
      <c r="SCA36" s="23"/>
      <c r="SCB36" s="23"/>
      <c r="SCC36" s="48"/>
      <c r="SCD36" s="48"/>
      <c r="SCE36" s="48"/>
      <c r="SCF36" s="48"/>
      <c r="SCG36" s="49"/>
      <c r="SCH36" s="49"/>
      <c r="SCI36" s="49"/>
      <c r="SCJ36" s="49"/>
      <c r="SCK36" s="24"/>
      <c r="SCL36" s="24"/>
      <c r="SCM36" s="23"/>
      <c r="SCN36" s="23"/>
      <c r="SCO36" s="48"/>
      <c r="SCP36" s="48"/>
      <c r="SCQ36" s="48"/>
      <c r="SCR36" s="48"/>
      <c r="SCS36" s="49"/>
      <c r="SCT36" s="49"/>
      <c r="SCU36" s="49"/>
      <c r="SCV36" s="49"/>
      <c r="SCW36" s="24"/>
      <c r="SCX36" s="24"/>
      <c r="SCY36" s="23"/>
      <c r="SCZ36" s="23"/>
      <c r="SDA36" s="48"/>
      <c r="SDB36" s="48"/>
      <c r="SDC36" s="48"/>
      <c r="SDD36" s="48"/>
      <c r="SDE36" s="49"/>
      <c r="SDF36" s="49"/>
      <c r="SDG36" s="49"/>
      <c r="SDH36" s="49"/>
      <c r="SDI36" s="24"/>
      <c r="SDJ36" s="24"/>
      <c r="SDK36" s="23"/>
      <c r="SDL36" s="23"/>
      <c r="SDM36" s="48"/>
      <c r="SDN36" s="48"/>
      <c r="SDO36" s="48"/>
      <c r="SDP36" s="48"/>
      <c r="SDQ36" s="49"/>
      <c r="SDR36" s="49"/>
      <c r="SDS36" s="49"/>
      <c r="SDT36" s="49"/>
      <c r="SDU36" s="24"/>
      <c r="SDV36" s="24"/>
      <c r="SDW36" s="23"/>
      <c r="SDX36" s="23"/>
      <c r="SDY36" s="48"/>
      <c r="SDZ36" s="48"/>
      <c r="SEA36" s="48"/>
      <c r="SEB36" s="48"/>
      <c r="SEC36" s="49"/>
      <c r="SED36" s="49"/>
      <c r="SEE36" s="49"/>
      <c r="SEF36" s="49"/>
      <c r="SEG36" s="24"/>
      <c r="SEH36" s="24"/>
      <c r="SEI36" s="23"/>
      <c r="SEJ36" s="23"/>
      <c r="SEK36" s="48"/>
      <c r="SEL36" s="48"/>
      <c r="SEM36" s="48"/>
      <c r="SEN36" s="48"/>
      <c r="SEO36" s="49"/>
      <c r="SEP36" s="49"/>
      <c r="SEQ36" s="49"/>
      <c r="SER36" s="49"/>
      <c r="SES36" s="24"/>
      <c r="SET36" s="24"/>
      <c r="SEU36" s="23"/>
      <c r="SEV36" s="23"/>
      <c r="SEW36" s="48"/>
      <c r="SEX36" s="48"/>
      <c r="SEY36" s="48"/>
      <c r="SEZ36" s="48"/>
      <c r="SFA36" s="49"/>
      <c r="SFB36" s="49"/>
      <c r="SFC36" s="49"/>
      <c r="SFD36" s="49"/>
      <c r="SFE36" s="24"/>
      <c r="SFF36" s="24"/>
      <c r="SFG36" s="23"/>
      <c r="SFH36" s="23"/>
      <c r="SFI36" s="48"/>
      <c r="SFJ36" s="48"/>
      <c r="SFK36" s="48"/>
      <c r="SFL36" s="48"/>
      <c r="SFM36" s="49"/>
      <c r="SFN36" s="49"/>
      <c r="SFO36" s="49"/>
      <c r="SFP36" s="49"/>
      <c r="SFQ36" s="24"/>
      <c r="SFR36" s="24"/>
      <c r="SFS36" s="23"/>
      <c r="SFT36" s="23"/>
      <c r="SFU36" s="48"/>
      <c r="SFV36" s="48"/>
      <c r="SFW36" s="48"/>
      <c r="SFX36" s="48"/>
      <c r="SFY36" s="49"/>
      <c r="SFZ36" s="49"/>
      <c r="SGA36" s="49"/>
      <c r="SGB36" s="49"/>
      <c r="SGC36" s="24"/>
      <c r="SGD36" s="24"/>
      <c r="SGE36" s="23"/>
      <c r="SGF36" s="23"/>
      <c r="SGG36" s="48"/>
      <c r="SGH36" s="48"/>
      <c r="SGI36" s="48"/>
      <c r="SGJ36" s="48"/>
      <c r="SGK36" s="49"/>
      <c r="SGL36" s="49"/>
      <c r="SGM36" s="49"/>
      <c r="SGN36" s="49"/>
      <c r="SGO36" s="24"/>
      <c r="SGP36" s="24"/>
      <c r="SGQ36" s="23"/>
      <c r="SGR36" s="23"/>
      <c r="SGS36" s="48"/>
      <c r="SGT36" s="48"/>
      <c r="SGU36" s="48"/>
      <c r="SGV36" s="48"/>
      <c r="SGW36" s="49"/>
      <c r="SGX36" s="49"/>
      <c r="SGY36" s="49"/>
      <c r="SGZ36" s="49"/>
      <c r="SHA36" s="24"/>
      <c r="SHB36" s="24"/>
      <c r="SHC36" s="23"/>
      <c r="SHD36" s="23"/>
      <c r="SHE36" s="48"/>
      <c r="SHF36" s="48"/>
      <c r="SHG36" s="48"/>
      <c r="SHH36" s="48"/>
      <c r="SHI36" s="49"/>
      <c r="SHJ36" s="49"/>
      <c r="SHK36" s="49"/>
      <c r="SHL36" s="49"/>
      <c r="SHM36" s="24"/>
      <c r="SHN36" s="24"/>
      <c r="SHO36" s="23"/>
      <c r="SHP36" s="23"/>
      <c r="SHQ36" s="48"/>
      <c r="SHR36" s="48"/>
      <c r="SHS36" s="48"/>
      <c r="SHT36" s="48"/>
      <c r="SHU36" s="49"/>
      <c r="SHV36" s="49"/>
      <c r="SHW36" s="49"/>
      <c r="SHX36" s="49"/>
      <c r="SHY36" s="24"/>
      <c r="SHZ36" s="24"/>
      <c r="SIA36" s="23"/>
      <c r="SIB36" s="23"/>
      <c r="SIC36" s="48"/>
      <c r="SID36" s="48"/>
      <c r="SIE36" s="48"/>
      <c r="SIF36" s="48"/>
      <c r="SIG36" s="49"/>
      <c r="SIH36" s="49"/>
      <c r="SII36" s="49"/>
      <c r="SIJ36" s="49"/>
      <c r="SIK36" s="24"/>
      <c r="SIL36" s="24"/>
      <c r="SIM36" s="23"/>
      <c r="SIN36" s="23"/>
      <c r="SIO36" s="48"/>
      <c r="SIP36" s="48"/>
      <c r="SIQ36" s="48"/>
      <c r="SIR36" s="48"/>
      <c r="SIS36" s="49"/>
      <c r="SIT36" s="49"/>
      <c r="SIU36" s="49"/>
      <c r="SIV36" s="49"/>
      <c r="SIW36" s="24"/>
      <c r="SIX36" s="24"/>
      <c r="SIY36" s="23"/>
      <c r="SIZ36" s="23"/>
      <c r="SJA36" s="48"/>
      <c r="SJB36" s="48"/>
      <c r="SJC36" s="48"/>
      <c r="SJD36" s="48"/>
      <c r="SJE36" s="49"/>
      <c r="SJF36" s="49"/>
      <c r="SJG36" s="49"/>
      <c r="SJH36" s="49"/>
      <c r="SJI36" s="24"/>
      <c r="SJJ36" s="24"/>
      <c r="SJK36" s="23"/>
      <c r="SJL36" s="23"/>
      <c r="SJM36" s="48"/>
      <c r="SJN36" s="48"/>
      <c r="SJO36" s="48"/>
      <c r="SJP36" s="48"/>
      <c r="SJQ36" s="49"/>
      <c r="SJR36" s="49"/>
      <c r="SJS36" s="49"/>
      <c r="SJT36" s="49"/>
      <c r="SJU36" s="24"/>
      <c r="SJV36" s="24"/>
      <c r="SJW36" s="23"/>
      <c r="SJX36" s="23"/>
      <c r="SJY36" s="48"/>
      <c r="SJZ36" s="48"/>
      <c r="SKA36" s="48"/>
      <c r="SKB36" s="48"/>
      <c r="SKC36" s="49"/>
      <c r="SKD36" s="49"/>
      <c r="SKE36" s="49"/>
      <c r="SKF36" s="49"/>
      <c r="SKG36" s="24"/>
      <c r="SKH36" s="24"/>
      <c r="SKI36" s="23"/>
      <c r="SKJ36" s="23"/>
      <c r="SKK36" s="48"/>
      <c r="SKL36" s="48"/>
      <c r="SKM36" s="48"/>
      <c r="SKN36" s="48"/>
      <c r="SKO36" s="49"/>
      <c r="SKP36" s="49"/>
      <c r="SKQ36" s="49"/>
      <c r="SKR36" s="49"/>
      <c r="SKS36" s="24"/>
      <c r="SKT36" s="24"/>
      <c r="SKU36" s="23"/>
      <c r="SKV36" s="23"/>
      <c r="SKW36" s="48"/>
      <c r="SKX36" s="48"/>
      <c r="SKY36" s="48"/>
      <c r="SKZ36" s="48"/>
      <c r="SLA36" s="49"/>
      <c r="SLB36" s="49"/>
      <c r="SLC36" s="49"/>
      <c r="SLD36" s="49"/>
      <c r="SLE36" s="24"/>
      <c r="SLF36" s="24"/>
      <c r="SLG36" s="23"/>
      <c r="SLH36" s="23"/>
      <c r="SLI36" s="48"/>
      <c r="SLJ36" s="48"/>
      <c r="SLK36" s="48"/>
      <c r="SLL36" s="48"/>
      <c r="SLM36" s="49"/>
      <c r="SLN36" s="49"/>
      <c r="SLO36" s="49"/>
      <c r="SLP36" s="49"/>
      <c r="SLQ36" s="24"/>
      <c r="SLR36" s="24"/>
      <c r="SLS36" s="23"/>
      <c r="SLT36" s="23"/>
      <c r="SLU36" s="48"/>
      <c r="SLV36" s="48"/>
      <c r="SLW36" s="48"/>
      <c r="SLX36" s="48"/>
      <c r="SLY36" s="49"/>
      <c r="SLZ36" s="49"/>
      <c r="SMA36" s="49"/>
      <c r="SMB36" s="49"/>
      <c r="SMC36" s="24"/>
      <c r="SMD36" s="24"/>
      <c r="SME36" s="23"/>
      <c r="SMF36" s="23"/>
      <c r="SMG36" s="48"/>
      <c r="SMH36" s="48"/>
      <c r="SMI36" s="48"/>
      <c r="SMJ36" s="48"/>
      <c r="SMK36" s="49"/>
      <c r="SML36" s="49"/>
      <c r="SMM36" s="49"/>
      <c r="SMN36" s="49"/>
      <c r="SMO36" s="24"/>
      <c r="SMP36" s="24"/>
      <c r="SMQ36" s="23"/>
      <c r="SMR36" s="23"/>
      <c r="SMS36" s="48"/>
      <c r="SMT36" s="48"/>
      <c r="SMU36" s="48"/>
      <c r="SMV36" s="48"/>
      <c r="SMW36" s="49"/>
      <c r="SMX36" s="49"/>
      <c r="SMY36" s="49"/>
      <c r="SMZ36" s="49"/>
      <c r="SNA36" s="24"/>
      <c r="SNB36" s="24"/>
      <c r="SNC36" s="23"/>
      <c r="SND36" s="23"/>
      <c r="SNE36" s="48"/>
      <c r="SNF36" s="48"/>
      <c r="SNG36" s="48"/>
      <c r="SNH36" s="48"/>
      <c r="SNI36" s="49"/>
      <c r="SNJ36" s="49"/>
      <c r="SNK36" s="49"/>
      <c r="SNL36" s="49"/>
      <c r="SNM36" s="24"/>
      <c r="SNN36" s="24"/>
      <c r="SNO36" s="23"/>
      <c r="SNP36" s="23"/>
      <c r="SNQ36" s="48"/>
      <c r="SNR36" s="48"/>
      <c r="SNS36" s="48"/>
      <c r="SNT36" s="48"/>
      <c r="SNU36" s="49"/>
      <c r="SNV36" s="49"/>
      <c r="SNW36" s="49"/>
      <c r="SNX36" s="49"/>
      <c r="SNY36" s="24"/>
      <c r="SNZ36" s="24"/>
      <c r="SOA36" s="23"/>
      <c r="SOB36" s="23"/>
      <c r="SOC36" s="48"/>
      <c r="SOD36" s="48"/>
      <c r="SOE36" s="48"/>
      <c r="SOF36" s="48"/>
      <c r="SOG36" s="49"/>
      <c r="SOH36" s="49"/>
      <c r="SOI36" s="49"/>
      <c r="SOJ36" s="49"/>
      <c r="SOK36" s="24"/>
      <c r="SOL36" s="24"/>
      <c r="SOM36" s="23"/>
      <c r="SON36" s="23"/>
      <c r="SOO36" s="48"/>
      <c r="SOP36" s="48"/>
      <c r="SOQ36" s="48"/>
      <c r="SOR36" s="48"/>
      <c r="SOS36" s="49"/>
      <c r="SOT36" s="49"/>
      <c r="SOU36" s="49"/>
      <c r="SOV36" s="49"/>
      <c r="SOW36" s="24"/>
      <c r="SOX36" s="24"/>
      <c r="SOY36" s="23"/>
      <c r="SOZ36" s="23"/>
      <c r="SPA36" s="48"/>
      <c r="SPB36" s="48"/>
      <c r="SPC36" s="48"/>
      <c r="SPD36" s="48"/>
      <c r="SPE36" s="49"/>
      <c r="SPF36" s="49"/>
      <c r="SPG36" s="49"/>
      <c r="SPH36" s="49"/>
      <c r="SPI36" s="24"/>
      <c r="SPJ36" s="24"/>
      <c r="SPK36" s="23"/>
      <c r="SPL36" s="23"/>
      <c r="SPM36" s="48"/>
      <c r="SPN36" s="48"/>
      <c r="SPO36" s="48"/>
      <c r="SPP36" s="48"/>
      <c r="SPQ36" s="49"/>
      <c r="SPR36" s="49"/>
      <c r="SPS36" s="49"/>
      <c r="SPT36" s="49"/>
      <c r="SPU36" s="24"/>
      <c r="SPV36" s="24"/>
      <c r="SPW36" s="23"/>
      <c r="SPX36" s="23"/>
      <c r="SPY36" s="48"/>
      <c r="SPZ36" s="48"/>
      <c r="SQA36" s="48"/>
      <c r="SQB36" s="48"/>
      <c r="SQC36" s="49"/>
      <c r="SQD36" s="49"/>
      <c r="SQE36" s="49"/>
      <c r="SQF36" s="49"/>
      <c r="SQG36" s="24"/>
      <c r="SQH36" s="24"/>
      <c r="SQI36" s="23"/>
      <c r="SQJ36" s="23"/>
      <c r="SQK36" s="48"/>
      <c r="SQL36" s="48"/>
      <c r="SQM36" s="48"/>
      <c r="SQN36" s="48"/>
      <c r="SQO36" s="49"/>
      <c r="SQP36" s="49"/>
      <c r="SQQ36" s="49"/>
      <c r="SQR36" s="49"/>
      <c r="SQS36" s="24"/>
      <c r="SQT36" s="24"/>
      <c r="SQU36" s="23"/>
      <c r="SQV36" s="23"/>
      <c r="SQW36" s="48"/>
      <c r="SQX36" s="48"/>
      <c r="SQY36" s="48"/>
      <c r="SQZ36" s="48"/>
      <c r="SRA36" s="49"/>
      <c r="SRB36" s="49"/>
      <c r="SRC36" s="49"/>
      <c r="SRD36" s="49"/>
      <c r="SRE36" s="24"/>
      <c r="SRF36" s="24"/>
      <c r="SRG36" s="23"/>
      <c r="SRH36" s="23"/>
      <c r="SRI36" s="48"/>
      <c r="SRJ36" s="48"/>
      <c r="SRK36" s="48"/>
      <c r="SRL36" s="48"/>
      <c r="SRM36" s="49"/>
      <c r="SRN36" s="49"/>
      <c r="SRO36" s="49"/>
      <c r="SRP36" s="49"/>
      <c r="SRQ36" s="24"/>
      <c r="SRR36" s="24"/>
      <c r="SRS36" s="23"/>
      <c r="SRT36" s="23"/>
      <c r="SRU36" s="48"/>
      <c r="SRV36" s="48"/>
      <c r="SRW36" s="48"/>
      <c r="SRX36" s="48"/>
      <c r="SRY36" s="49"/>
      <c r="SRZ36" s="49"/>
      <c r="SSA36" s="49"/>
      <c r="SSB36" s="49"/>
      <c r="SSC36" s="24"/>
      <c r="SSD36" s="24"/>
      <c r="SSE36" s="23"/>
      <c r="SSF36" s="23"/>
      <c r="SSG36" s="48"/>
      <c r="SSH36" s="48"/>
      <c r="SSI36" s="48"/>
      <c r="SSJ36" s="48"/>
      <c r="SSK36" s="49"/>
      <c r="SSL36" s="49"/>
      <c r="SSM36" s="49"/>
      <c r="SSN36" s="49"/>
      <c r="SSO36" s="24"/>
      <c r="SSP36" s="24"/>
      <c r="SSQ36" s="23"/>
      <c r="SSR36" s="23"/>
      <c r="SSS36" s="48"/>
      <c r="SST36" s="48"/>
      <c r="SSU36" s="48"/>
      <c r="SSV36" s="48"/>
      <c r="SSW36" s="49"/>
      <c r="SSX36" s="49"/>
      <c r="SSY36" s="49"/>
      <c r="SSZ36" s="49"/>
      <c r="STA36" s="24"/>
      <c r="STB36" s="24"/>
      <c r="STC36" s="23"/>
      <c r="STD36" s="23"/>
      <c r="STE36" s="48"/>
      <c r="STF36" s="48"/>
      <c r="STG36" s="48"/>
      <c r="STH36" s="48"/>
      <c r="STI36" s="49"/>
      <c r="STJ36" s="49"/>
      <c r="STK36" s="49"/>
      <c r="STL36" s="49"/>
      <c r="STM36" s="24"/>
      <c r="STN36" s="24"/>
      <c r="STO36" s="23"/>
      <c r="STP36" s="23"/>
      <c r="STQ36" s="48"/>
      <c r="STR36" s="48"/>
      <c r="STS36" s="48"/>
      <c r="STT36" s="48"/>
      <c r="STU36" s="49"/>
      <c r="STV36" s="49"/>
      <c r="STW36" s="49"/>
      <c r="STX36" s="49"/>
      <c r="STY36" s="24"/>
      <c r="STZ36" s="24"/>
      <c r="SUA36" s="23"/>
      <c r="SUB36" s="23"/>
      <c r="SUC36" s="48"/>
      <c r="SUD36" s="48"/>
      <c r="SUE36" s="48"/>
      <c r="SUF36" s="48"/>
      <c r="SUG36" s="49"/>
      <c r="SUH36" s="49"/>
      <c r="SUI36" s="49"/>
      <c r="SUJ36" s="49"/>
      <c r="SUK36" s="24"/>
      <c r="SUL36" s="24"/>
      <c r="SUM36" s="23"/>
      <c r="SUN36" s="23"/>
      <c r="SUO36" s="48"/>
      <c r="SUP36" s="48"/>
      <c r="SUQ36" s="48"/>
      <c r="SUR36" s="48"/>
      <c r="SUS36" s="49"/>
      <c r="SUT36" s="49"/>
      <c r="SUU36" s="49"/>
      <c r="SUV36" s="49"/>
      <c r="SUW36" s="24"/>
      <c r="SUX36" s="24"/>
      <c r="SUY36" s="23"/>
      <c r="SUZ36" s="23"/>
      <c r="SVA36" s="48"/>
      <c r="SVB36" s="48"/>
      <c r="SVC36" s="48"/>
      <c r="SVD36" s="48"/>
      <c r="SVE36" s="49"/>
      <c r="SVF36" s="49"/>
      <c r="SVG36" s="49"/>
      <c r="SVH36" s="49"/>
      <c r="SVI36" s="24"/>
      <c r="SVJ36" s="24"/>
      <c r="SVK36" s="23"/>
      <c r="SVL36" s="23"/>
      <c r="SVM36" s="48"/>
      <c r="SVN36" s="48"/>
      <c r="SVO36" s="48"/>
      <c r="SVP36" s="48"/>
      <c r="SVQ36" s="49"/>
      <c r="SVR36" s="49"/>
      <c r="SVS36" s="49"/>
      <c r="SVT36" s="49"/>
      <c r="SVU36" s="24"/>
      <c r="SVV36" s="24"/>
      <c r="SVW36" s="23"/>
      <c r="SVX36" s="23"/>
      <c r="SVY36" s="48"/>
      <c r="SVZ36" s="48"/>
      <c r="SWA36" s="48"/>
      <c r="SWB36" s="48"/>
      <c r="SWC36" s="49"/>
      <c r="SWD36" s="49"/>
      <c r="SWE36" s="49"/>
      <c r="SWF36" s="49"/>
      <c r="SWG36" s="24"/>
      <c r="SWH36" s="24"/>
      <c r="SWI36" s="23"/>
      <c r="SWJ36" s="23"/>
      <c r="SWK36" s="48"/>
      <c r="SWL36" s="48"/>
      <c r="SWM36" s="48"/>
      <c r="SWN36" s="48"/>
      <c r="SWO36" s="49"/>
      <c r="SWP36" s="49"/>
      <c r="SWQ36" s="49"/>
      <c r="SWR36" s="49"/>
      <c r="SWS36" s="24"/>
      <c r="SWT36" s="24"/>
      <c r="SWU36" s="23"/>
      <c r="SWV36" s="23"/>
      <c r="SWW36" s="48"/>
      <c r="SWX36" s="48"/>
      <c r="SWY36" s="48"/>
      <c r="SWZ36" s="48"/>
      <c r="SXA36" s="49"/>
      <c r="SXB36" s="49"/>
      <c r="SXC36" s="49"/>
      <c r="SXD36" s="49"/>
      <c r="SXE36" s="24"/>
      <c r="SXF36" s="24"/>
      <c r="SXG36" s="23"/>
      <c r="SXH36" s="23"/>
      <c r="SXI36" s="48"/>
      <c r="SXJ36" s="48"/>
      <c r="SXK36" s="48"/>
      <c r="SXL36" s="48"/>
      <c r="SXM36" s="49"/>
      <c r="SXN36" s="49"/>
      <c r="SXO36" s="49"/>
      <c r="SXP36" s="49"/>
      <c r="SXQ36" s="24"/>
      <c r="SXR36" s="24"/>
      <c r="SXS36" s="23"/>
      <c r="SXT36" s="23"/>
      <c r="SXU36" s="48"/>
      <c r="SXV36" s="48"/>
      <c r="SXW36" s="48"/>
      <c r="SXX36" s="48"/>
      <c r="SXY36" s="49"/>
      <c r="SXZ36" s="49"/>
      <c r="SYA36" s="49"/>
      <c r="SYB36" s="49"/>
      <c r="SYC36" s="24"/>
      <c r="SYD36" s="24"/>
      <c r="SYE36" s="23"/>
      <c r="SYF36" s="23"/>
      <c r="SYG36" s="48"/>
      <c r="SYH36" s="48"/>
      <c r="SYI36" s="48"/>
      <c r="SYJ36" s="48"/>
      <c r="SYK36" s="49"/>
      <c r="SYL36" s="49"/>
      <c r="SYM36" s="49"/>
      <c r="SYN36" s="49"/>
      <c r="SYO36" s="24"/>
      <c r="SYP36" s="24"/>
      <c r="SYQ36" s="23"/>
      <c r="SYR36" s="23"/>
      <c r="SYS36" s="48"/>
      <c r="SYT36" s="48"/>
      <c r="SYU36" s="48"/>
      <c r="SYV36" s="48"/>
      <c r="SYW36" s="49"/>
      <c r="SYX36" s="49"/>
      <c r="SYY36" s="49"/>
      <c r="SYZ36" s="49"/>
      <c r="SZA36" s="24"/>
      <c r="SZB36" s="24"/>
      <c r="SZC36" s="23"/>
      <c r="SZD36" s="23"/>
      <c r="SZE36" s="48"/>
      <c r="SZF36" s="48"/>
      <c r="SZG36" s="48"/>
      <c r="SZH36" s="48"/>
      <c r="SZI36" s="49"/>
      <c r="SZJ36" s="49"/>
      <c r="SZK36" s="49"/>
      <c r="SZL36" s="49"/>
      <c r="SZM36" s="24"/>
      <c r="SZN36" s="24"/>
      <c r="SZO36" s="23"/>
      <c r="SZP36" s="23"/>
      <c r="SZQ36" s="48"/>
      <c r="SZR36" s="48"/>
      <c r="SZS36" s="48"/>
      <c r="SZT36" s="48"/>
      <c r="SZU36" s="49"/>
      <c r="SZV36" s="49"/>
      <c r="SZW36" s="49"/>
      <c r="SZX36" s="49"/>
      <c r="SZY36" s="24"/>
      <c r="SZZ36" s="24"/>
      <c r="TAA36" s="23"/>
      <c r="TAB36" s="23"/>
      <c r="TAC36" s="48"/>
      <c r="TAD36" s="48"/>
      <c r="TAE36" s="48"/>
      <c r="TAF36" s="48"/>
      <c r="TAG36" s="49"/>
      <c r="TAH36" s="49"/>
      <c r="TAI36" s="49"/>
      <c r="TAJ36" s="49"/>
      <c r="TAK36" s="24"/>
      <c r="TAL36" s="24"/>
      <c r="TAM36" s="23"/>
      <c r="TAN36" s="23"/>
      <c r="TAO36" s="48"/>
      <c r="TAP36" s="48"/>
      <c r="TAQ36" s="48"/>
      <c r="TAR36" s="48"/>
      <c r="TAS36" s="49"/>
      <c r="TAT36" s="49"/>
      <c r="TAU36" s="49"/>
      <c r="TAV36" s="49"/>
      <c r="TAW36" s="24"/>
      <c r="TAX36" s="24"/>
      <c r="TAY36" s="23"/>
      <c r="TAZ36" s="23"/>
      <c r="TBA36" s="48"/>
      <c r="TBB36" s="48"/>
      <c r="TBC36" s="48"/>
      <c r="TBD36" s="48"/>
      <c r="TBE36" s="49"/>
      <c r="TBF36" s="49"/>
      <c r="TBG36" s="49"/>
      <c r="TBH36" s="49"/>
      <c r="TBI36" s="24"/>
      <c r="TBJ36" s="24"/>
      <c r="TBK36" s="23"/>
      <c r="TBL36" s="23"/>
      <c r="TBM36" s="48"/>
      <c r="TBN36" s="48"/>
      <c r="TBO36" s="48"/>
      <c r="TBP36" s="48"/>
      <c r="TBQ36" s="49"/>
      <c r="TBR36" s="49"/>
      <c r="TBS36" s="49"/>
      <c r="TBT36" s="49"/>
      <c r="TBU36" s="24"/>
      <c r="TBV36" s="24"/>
      <c r="TBW36" s="23"/>
      <c r="TBX36" s="23"/>
      <c r="TBY36" s="48"/>
      <c r="TBZ36" s="48"/>
      <c r="TCA36" s="48"/>
      <c r="TCB36" s="48"/>
      <c r="TCC36" s="49"/>
      <c r="TCD36" s="49"/>
      <c r="TCE36" s="49"/>
      <c r="TCF36" s="49"/>
      <c r="TCG36" s="24"/>
      <c r="TCH36" s="24"/>
      <c r="TCI36" s="23"/>
      <c r="TCJ36" s="23"/>
      <c r="TCK36" s="48"/>
      <c r="TCL36" s="48"/>
      <c r="TCM36" s="48"/>
      <c r="TCN36" s="48"/>
      <c r="TCO36" s="49"/>
      <c r="TCP36" s="49"/>
      <c r="TCQ36" s="49"/>
      <c r="TCR36" s="49"/>
      <c r="TCS36" s="24"/>
      <c r="TCT36" s="24"/>
      <c r="TCU36" s="23"/>
      <c r="TCV36" s="23"/>
      <c r="TCW36" s="48"/>
      <c r="TCX36" s="48"/>
      <c r="TCY36" s="48"/>
      <c r="TCZ36" s="48"/>
      <c r="TDA36" s="49"/>
      <c r="TDB36" s="49"/>
      <c r="TDC36" s="49"/>
      <c r="TDD36" s="49"/>
      <c r="TDE36" s="24"/>
      <c r="TDF36" s="24"/>
      <c r="TDG36" s="23"/>
      <c r="TDH36" s="23"/>
      <c r="TDI36" s="48"/>
      <c r="TDJ36" s="48"/>
      <c r="TDK36" s="48"/>
      <c r="TDL36" s="48"/>
      <c r="TDM36" s="49"/>
      <c r="TDN36" s="49"/>
      <c r="TDO36" s="49"/>
      <c r="TDP36" s="49"/>
      <c r="TDQ36" s="24"/>
      <c r="TDR36" s="24"/>
      <c r="TDS36" s="23"/>
      <c r="TDT36" s="23"/>
      <c r="TDU36" s="48"/>
      <c r="TDV36" s="48"/>
      <c r="TDW36" s="48"/>
      <c r="TDX36" s="48"/>
      <c r="TDY36" s="49"/>
      <c r="TDZ36" s="49"/>
      <c r="TEA36" s="49"/>
      <c r="TEB36" s="49"/>
      <c r="TEC36" s="24"/>
      <c r="TED36" s="24"/>
      <c r="TEE36" s="23"/>
      <c r="TEF36" s="23"/>
      <c r="TEG36" s="48"/>
      <c r="TEH36" s="48"/>
      <c r="TEI36" s="48"/>
      <c r="TEJ36" s="48"/>
      <c r="TEK36" s="49"/>
      <c r="TEL36" s="49"/>
      <c r="TEM36" s="49"/>
      <c r="TEN36" s="49"/>
      <c r="TEO36" s="24"/>
      <c r="TEP36" s="24"/>
      <c r="TEQ36" s="23"/>
      <c r="TER36" s="23"/>
      <c r="TES36" s="48"/>
      <c r="TET36" s="48"/>
      <c r="TEU36" s="48"/>
      <c r="TEV36" s="48"/>
      <c r="TEW36" s="49"/>
      <c r="TEX36" s="49"/>
      <c r="TEY36" s="49"/>
      <c r="TEZ36" s="49"/>
      <c r="TFA36" s="24"/>
      <c r="TFB36" s="24"/>
      <c r="TFC36" s="23"/>
      <c r="TFD36" s="23"/>
      <c r="TFE36" s="48"/>
      <c r="TFF36" s="48"/>
      <c r="TFG36" s="48"/>
      <c r="TFH36" s="48"/>
      <c r="TFI36" s="49"/>
      <c r="TFJ36" s="49"/>
      <c r="TFK36" s="49"/>
      <c r="TFL36" s="49"/>
      <c r="TFM36" s="24"/>
      <c r="TFN36" s="24"/>
      <c r="TFO36" s="23"/>
      <c r="TFP36" s="23"/>
      <c r="TFQ36" s="48"/>
      <c r="TFR36" s="48"/>
      <c r="TFS36" s="48"/>
      <c r="TFT36" s="48"/>
      <c r="TFU36" s="49"/>
      <c r="TFV36" s="49"/>
      <c r="TFW36" s="49"/>
      <c r="TFX36" s="49"/>
      <c r="TFY36" s="24"/>
      <c r="TFZ36" s="24"/>
      <c r="TGA36" s="23"/>
      <c r="TGB36" s="23"/>
      <c r="TGC36" s="48"/>
      <c r="TGD36" s="48"/>
      <c r="TGE36" s="48"/>
      <c r="TGF36" s="48"/>
      <c r="TGG36" s="49"/>
      <c r="TGH36" s="49"/>
      <c r="TGI36" s="49"/>
      <c r="TGJ36" s="49"/>
      <c r="TGK36" s="24"/>
      <c r="TGL36" s="24"/>
      <c r="TGM36" s="23"/>
      <c r="TGN36" s="23"/>
      <c r="TGO36" s="48"/>
      <c r="TGP36" s="48"/>
      <c r="TGQ36" s="48"/>
      <c r="TGR36" s="48"/>
      <c r="TGS36" s="49"/>
      <c r="TGT36" s="49"/>
      <c r="TGU36" s="49"/>
      <c r="TGV36" s="49"/>
      <c r="TGW36" s="24"/>
      <c r="TGX36" s="24"/>
      <c r="TGY36" s="23"/>
      <c r="TGZ36" s="23"/>
      <c r="THA36" s="48"/>
      <c r="THB36" s="48"/>
      <c r="THC36" s="48"/>
      <c r="THD36" s="48"/>
      <c r="THE36" s="49"/>
      <c r="THF36" s="49"/>
      <c r="THG36" s="49"/>
      <c r="THH36" s="49"/>
      <c r="THI36" s="24"/>
      <c r="THJ36" s="24"/>
      <c r="THK36" s="23"/>
      <c r="THL36" s="23"/>
      <c r="THM36" s="48"/>
      <c r="THN36" s="48"/>
      <c r="THO36" s="48"/>
      <c r="THP36" s="48"/>
      <c r="THQ36" s="49"/>
      <c r="THR36" s="49"/>
      <c r="THS36" s="49"/>
      <c r="THT36" s="49"/>
      <c r="THU36" s="24"/>
      <c r="THV36" s="24"/>
      <c r="THW36" s="23"/>
      <c r="THX36" s="23"/>
      <c r="THY36" s="48"/>
      <c r="THZ36" s="48"/>
      <c r="TIA36" s="48"/>
      <c r="TIB36" s="48"/>
      <c r="TIC36" s="49"/>
      <c r="TID36" s="49"/>
      <c r="TIE36" s="49"/>
      <c r="TIF36" s="49"/>
      <c r="TIG36" s="24"/>
      <c r="TIH36" s="24"/>
      <c r="TII36" s="23"/>
      <c r="TIJ36" s="23"/>
      <c r="TIK36" s="48"/>
      <c r="TIL36" s="48"/>
      <c r="TIM36" s="48"/>
      <c r="TIN36" s="48"/>
      <c r="TIO36" s="49"/>
      <c r="TIP36" s="49"/>
      <c r="TIQ36" s="49"/>
      <c r="TIR36" s="49"/>
      <c r="TIS36" s="24"/>
      <c r="TIT36" s="24"/>
      <c r="TIU36" s="23"/>
      <c r="TIV36" s="23"/>
      <c r="TIW36" s="48"/>
      <c r="TIX36" s="48"/>
      <c r="TIY36" s="48"/>
      <c r="TIZ36" s="48"/>
      <c r="TJA36" s="49"/>
      <c r="TJB36" s="49"/>
      <c r="TJC36" s="49"/>
      <c r="TJD36" s="49"/>
      <c r="TJE36" s="24"/>
      <c r="TJF36" s="24"/>
      <c r="TJG36" s="23"/>
      <c r="TJH36" s="23"/>
      <c r="TJI36" s="48"/>
      <c r="TJJ36" s="48"/>
      <c r="TJK36" s="48"/>
      <c r="TJL36" s="48"/>
      <c r="TJM36" s="49"/>
      <c r="TJN36" s="49"/>
      <c r="TJO36" s="49"/>
      <c r="TJP36" s="49"/>
      <c r="TJQ36" s="24"/>
      <c r="TJR36" s="24"/>
      <c r="TJS36" s="23"/>
      <c r="TJT36" s="23"/>
      <c r="TJU36" s="48"/>
      <c r="TJV36" s="48"/>
      <c r="TJW36" s="48"/>
      <c r="TJX36" s="48"/>
      <c r="TJY36" s="49"/>
      <c r="TJZ36" s="49"/>
      <c r="TKA36" s="49"/>
      <c r="TKB36" s="49"/>
      <c r="TKC36" s="24"/>
      <c r="TKD36" s="24"/>
      <c r="TKE36" s="23"/>
      <c r="TKF36" s="23"/>
      <c r="TKG36" s="48"/>
      <c r="TKH36" s="48"/>
      <c r="TKI36" s="48"/>
      <c r="TKJ36" s="48"/>
      <c r="TKK36" s="49"/>
      <c r="TKL36" s="49"/>
      <c r="TKM36" s="49"/>
      <c r="TKN36" s="49"/>
      <c r="TKO36" s="24"/>
      <c r="TKP36" s="24"/>
      <c r="TKQ36" s="23"/>
      <c r="TKR36" s="23"/>
      <c r="TKS36" s="48"/>
      <c r="TKT36" s="48"/>
      <c r="TKU36" s="48"/>
      <c r="TKV36" s="48"/>
      <c r="TKW36" s="49"/>
      <c r="TKX36" s="49"/>
      <c r="TKY36" s="49"/>
      <c r="TKZ36" s="49"/>
      <c r="TLA36" s="24"/>
      <c r="TLB36" s="24"/>
      <c r="TLC36" s="23"/>
      <c r="TLD36" s="23"/>
      <c r="TLE36" s="48"/>
      <c r="TLF36" s="48"/>
      <c r="TLG36" s="48"/>
      <c r="TLH36" s="48"/>
      <c r="TLI36" s="49"/>
      <c r="TLJ36" s="49"/>
      <c r="TLK36" s="49"/>
      <c r="TLL36" s="49"/>
      <c r="TLM36" s="24"/>
      <c r="TLN36" s="24"/>
      <c r="TLO36" s="23"/>
      <c r="TLP36" s="23"/>
      <c r="TLQ36" s="48"/>
      <c r="TLR36" s="48"/>
      <c r="TLS36" s="48"/>
      <c r="TLT36" s="48"/>
      <c r="TLU36" s="49"/>
      <c r="TLV36" s="49"/>
      <c r="TLW36" s="49"/>
      <c r="TLX36" s="49"/>
      <c r="TLY36" s="24"/>
      <c r="TLZ36" s="24"/>
      <c r="TMA36" s="23"/>
      <c r="TMB36" s="23"/>
      <c r="TMC36" s="48"/>
      <c r="TMD36" s="48"/>
      <c r="TME36" s="48"/>
      <c r="TMF36" s="48"/>
      <c r="TMG36" s="49"/>
      <c r="TMH36" s="49"/>
      <c r="TMI36" s="49"/>
      <c r="TMJ36" s="49"/>
      <c r="TMK36" s="24"/>
      <c r="TML36" s="24"/>
      <c r="TMM36" s="23"/>
      <c r="TMN36" s="23"/>
      <c r="TMO36" s="48"/>
      <c r="TMP36" s="48"/>
      <c r="TMQ36" s="48"/>
      <c r="TMR36" s="48"/>
      <c r="TMS36" s="49"/>
      <c r="TMT36" s="49"/>
      <c r="TMU36" s="49"/>
      <c r="TMV36" s="49"/>
      <c r="TMW36" s="24"/>
      <c r="TMX36" s="24"/>
      <c r="TMY36" s="23"/>
      <c r="TMZ36" s="23"/>
      <c r="TNA36" s="48"/>
      <c r="TNB36" s="48"/>
      <c r="TNC36" s="48"/>
      <c r="TND36" s="48"/>
      <c r="TNE36" s="49"/>
      <c r="TNF36" s="49"/>
      <c r="TNG36" s="49"/>
      <c r="TNH36" s="49"/>
      <c r="TNI36" s="24"/>
      <c r="TNJ36" s="24"/>
      <c r="TNK36" s="23"/>
      <c r="TNL36" s="23"/>
      <c r="TNM36" s="48"/>
      <c r="TNN36" s="48"/>
      <c r="TNO36" s="48"/>
      <c r="TNP36" s="48"/>
      <c r="TNQ36" s="49"/>
      <c r="TNR36" s="49"/>
      <c r="TNS36" s="49"/>
      <c r="TNT36" s="49"/>
      <c r="TNU36" s="24"/>
      <c r="TNV36" s="24"/>
      <c r="TNW36" s="23"/>
      <c r="TNX36" s="23"/>
      <c r="TNY36" s="48"/>
      <c r="TNZ36" s="48"/>
      <c r="TOA36" s="48"/>
      <c r="TOB36" s="48"/>
      <c r="TOC36" s="49"/>
      <c r="TOD36" s="49"/>
      <c r="TOE36" s="49"/>
      <c r="TOF36" s="49"/>
      <c r="TOG36" s="24"/>
      <c r="TOH36" s="24"/>
      <c r="TOI36" s="23"/>
      <c r="TOJ36" s="23"/>
      <c r="TOK36" s="48"/>
      <c r="TOL36" s="48"/>
      <c r="TOM36" s="48"/>
      <c r="TON36" s="48"/>
      <c r="TOO36" s="49"/>
      <c r="TOP36" s="49"/>
      <c r="TOQ36" s="49"/>
      <c r="TOR36" s="49"/>
      <c r="TOS36" s="24"/>
      <c r="TOT36" s="24"/>
      <c r="TOU36" s="23"/>
      <c r="TOV36" s="23"/>
      <c r="TOW36" s="48"/>
      <c r="TOX36" s="48"/>
      <c r="TOY36" s="48"/>
      <c r="TOZ36" s="48"/>
      <c r="TPA36" s="49"/>
      <c r="TPB36" s="49"/>
      <c r="TPC36" s="49"/>
      <c r="TPD36" s="49"/>
      <c r="TPE36" s="24"/>
      <c r="TPF36" s="24"/>
      <c r="TPG36" s="23"/>
      <c r="TPH36" s="23"/>
      <c r="TPI36" s="48"/>
      <c r="TPJ36" s="48"/>
      <c r="TPK36" s="48"/>
      <c r="TPL36" s="48"/>
      <c r="TPM36" s="49"/>
      <c r="TPN36" s="49"/>
      <c r="TPO36" s="49"/>
      <c r="TPP36" s="49"/>
      <c r="TPQ36" s="24"/>
      <c r="TPR36" s="24"/>
      <c r="TPS36" s="23"/>
      <c r="TPT36" s="23"/>
      <c r="TPU36" s="48"/>
      <c r="TPV36" s="48"/>
      <c r="TPW36" s="48"/>
      <c r="TPX36" s="48"/>
      <c r="TPY36" s="49"/>
      <c r="TPZ36" s="49"/>
      <c r="TQA36" s="49"/>
      <c r="TQB36" s="49"/>
      <c r="TQC36" s="24"/>
      <c r="TQD36" s="24"/>
      <c r="TQE36" s="23"/>
      <c r="TQF36" s="23"/>
      <c r="TQG36" s="48"/>
      <c r="TQH36" s="48"/>
      <c r="TQI36" s="48"/>
      <c r="TQJ36" s="48"/>
      <c r="TQK36" s="49"/>
      <c r="TQL36" s="49"/>
      <c r="TQM36" s="49"/>
      <c r="TQN36" s="49"/>
      <c r="TQO36" s="24"/>
      <c r="TQP36" s="24"/>
      <c r="TQQ36" s="23"/>
      <c r="TQR36" s="23"/>
      <c r="TQS36" s="48"/>
      <c r="TQT36" s="48"/>
      <c r="TQU36" s="48"/>
      <c r="TQV36" s="48"/>
      <c r="TQW36" s="49"/>
      <c r="TQX36" s="49"/>
      <c r="TQY36" s="49"/>
      <c r="TQZ36" s="49"/>
      <c r="TRA36" s="24"/>
      <c r="TRB36" s="24"/>
      <c r="TRC36" s="23"/>
      <c r="TRD36" s="23"/>
      <c r="TRE36" s="48"/>
      <c r="TRF36" s="48"/>
      <c r="TRG36" s="48"/>
      <c r="TRH36" s="48"/>
      <c r="TRI36" s="49"/>
      <c r="TRJ36" s="49"/>
      <c r="TRK36" s="49"/>
      <c r="TRL36" s="49"/>
      <c r="TRM36" s="24"/>
      <c r="TRN36" s="24"/>
      <c r="TRO36" s="23"/>
      <c r="TRP36" s="23"/>
      <c r="TRQ36" s="48"/>
      <c r="TRR36" s="48"/>
      <c r="TRS36" s="48"/>
      <c r="TRT36" s="48"/>
      <c r="TRU36" s="49"/>
      <c r="TRV36" s="49"/>
      <c r="TRW36" s="49"/>
      <c r="TRX36" s="49"/>
      <c r="TRY36" s="24"/>
      <c r="TRZ36" s="24"/>
      <c r="TSA36" s="23"/>
      <c r="TSB36" s="23"/>
      <c r="TSC36" s="48"/>
      <c r="TSD36" s="48"/>
      <c r="TSE36" s="48"/>
      <c r="TSF36" s="48"/>
      <c r="TSG36" s="49"/>
      <c r="TSH36" s="49"/>
      <c r="TSI36" s="49"/>
      <c r="TSJ36" s="49"/>
      <c r="TSK36" s="24"/>
      <c r="TSL36" s="24"/>
      <c r="TSM36" s="23"/>
      <c r="TSN36" s="23"/>
      <c r="TSO36" s="48"/>
      <c r="TSP36" s="48"/>
      <c r="TSQ36" s="48"/>
      <c r="TSR36" s="48"/>
      <c r="TSS36" s="49"/>
      <c r="TST36" s="49"/>
      <c r="TSU36" s="49"/>
      <c r="TSV36" s="49"/>
      <c r="TSW36" s="24"/>
      <c r="TSX36" s="24"/>
      <c r="TSY36" s="23"/>
      <c r="TSZ36" s="23"/>
      <c r="TTA36" s="48"/>
      <c r="TTB36" s="48"/>
      <c r="TTC36" s="48"/>
      <c r="TTD36" s="48"/>
      <c r="TTE36" s="49"/>
      <c r="TTF36" s="49"/>
      <c r="TTG36" s="49"/>
      <c r="TTH36" s="49"/>
      <c r="TTI36" s="24"/>
      <c r="TTJ36" s="24"/>
      <c r="TTK36" s="23"/>
      <c r="TTL36" s="23"/>
      <c r="TTM36" s="48"/>
      <c r="TTN36" s="48"/>
      <c r="TTO36" s="48"/>
      <c r="TTP36" s="48"/>
      <c r="TTQ36" s="49"/>
      <c r="TTR36" s="49"/>
      <c r="TTS36" s="49"/>
      <c r="TTT36" s="49"/>
      <c r="TTU36" s="24"/>
      <c r="TTV36" s="24"/>
      <c r="TTW36" s="23"/>
      <c r="TTX36" s="23"/>
      <c r="TTY36" s="48"/>
      <c r="TTZ36" s="48"/>
      <c r="TUA36" s="48"/>
      <c r="TUB36" s="48"/>
      <c r="TUC36" s="49"/>
      <c r="TUD36" s="49"/>
      <c r="TUE36" s="49"/>
      <c r="TUF36" s="49"/>
      <c r="TUG36" s="24"/>
      <c r="TUH36" s="24"/>
      <c r="TUI36" s="23"/>
      <c r="TUJ36" s="23"/>
      <c r="TUK36" s="48"/>
      <c r="TUL36" s="48"/>
      <c r="TUM36" s="48"/>
      <c r="TUN36" s="48"/>
      <c r="TUO36" s="49"/>
      <c r="TUP36" s="49"/>
      <c r="TUQ36" s="49"/>
      <c r="TUR36" s="49"/>
      <c r="TUS36" s="24"/>
      <c r="TUT36" s="24"/>
      <c r="TUU36" s="23"/>
      <c r="TUV36" s="23"/>
      <c r="TUW36" s="48"/>
      <c r="TUX36" s="48"/>
      <c r="TUY36" s="48"/>
      <c r="TUZ36" s="48"/>
      <c r="TVA36" s="49"/>
      <c r="TVB36" s="49"/>
      <c r="TVC36" s="49"/>
      <c r="TVD36" s="49"/>
      <c r="TVE36" s="24"/>
      <c r="TVF36" s="24"/>
      <c r="TVG36" s="23"/>
      <c r="TVH36" s="23"/>
      <c r="TVI36" s="48"/>
      <c r="TVJ36" s="48"/>
      <c r="TVK36" s="48"/>
      <c r="TVL36" s="48"/>
      <c r="TVM36" s="49"/>
      <c r="TVN36" s="49"/>
      <c r="TVO36" s="49"/>
      <c r="TVP36" s="49"/>
      <c r="TVQ36" s="24"/>
      <c r="TVR36" s="24"/>
      <c r="TVS36" s="23"/>
      <c r="TVT36" s="23"/>
      <c r="TVU36" s="48"/>
      <c r="TVV36" s="48"/>
      <c r="TVW36" s="48"/>
      <c r="TVX36" s="48"/>
      <c r="TVY36" s="49"/>
      <c r="TVZ36" s="49"/>
      <c r="TWA36" s="49"/>
      <c r="TWB36" s="49"/>
      <c r="TWC36" s="24"/>
      <c r="TWD36" s="24"/>
      <c r="TWE36" s="23"/>
      <c r="TWF36" s="23"/>
      <c r="TWG36" s="48"/>
      <c r="TWH36" s="48"/>
      <c r="TWI36" s="48"/>
      <c r="TWJ36" s="48"/>
      <c r="TWK36" s="49"/>
      <c r="TWL36" s="49"/>
      <c r="TWM36" s="49"/>
      <c r="TWN36" s="49"/>
      <c r="TWO36" s="24"/>
      <c r="TWP36" s="24"/>
      <c r="TWQ36" s="23"/>
      <c r="TWR36" s="23"/>
      <c r="TWS36" s="48"/>
      <c r="TWT36" s="48"/>
      <c r="TWU36" s="48"/>
      <c r="TWV36" s="48"/>
      <c r="TWW36" s="49"/>
      <c r="TWX36" s="49"/>
      <c r="TWY36" s="49"/>
      <c r="TWZ36" s="49"/>
      <c r="TXA36" s="24"/>
      <c r="TXB36" s="24"/>
      <c r="TXC36" s="23"/>
      <c r="TXD36" s="23"/>
      <c r="TXE36" s="48"/>
      <c r="TXF36" s="48"/>
      <c r="TXG36" s="48"/>
      <c r="TXH36" s="48"/>
      <c r="TXI36" s="49"/>
      <c r="TXJ36" s="49"/>
      <c r="TXK36" s="49"/>
      <c r="TXL36" s="49"/>
      <c r="TXM36" s="24"/>
      <c r="TXN36" s="24"/>
      <c r="TXO36" s="23"/>
      <c r="TXP36" s="23"/>
      <c r="TXQ36" s="48"/>
      <c r="TXR36" s="48"/>
      <c r="TXS36" s="48"/>
      <c r="TXT36" s="48"/>
      <c r="TXU36" s="49"/>
      <c r="TXV36" s="49"/>
      <c r="TXW36" s="49"/>
      <c r="TXX36" s="49"/>
      <c r="TXY36" s="24"/>
      <c r="TXZ36" s="24"/>
      <c r="TYA36" s="23"/>
      <c r="TYB36" s="23"/>
      <c r="TYC36" s="48"/>
      <c r="TYD36" s="48"/>
      <c r="TYE36" s="48"/>
      <c r="TYF36" s="48"/>
      <c r="TYG36" s="49"/>
      <c r="TYH36" s="49"/>
      <c r="TYI36" s="49"/>
      <c r="TYJ36" s="49"/>
      <c r="TYK36" s="24"/>
      <c r="TYL36" s="24"/>
      <c r="TYM36" s="23"/>
      <c r="TYN36" s="23"/>
      <c r="TYO36" s="48"/>
      <c r="TYP36" s="48"/>
      <c r="TYQ36" s="48"/>
      <c r="TYR36" s="48"/>
      <c r="TYS36" s="49"/>
      <c r="TYT36" s="49"/>
      <c r="TYU36" s="49"/>
      <c r="TYV36" s="49"/>
      <c r="TYW36" s="24"/>
      <c r="TYX36" s="24"/>
      <c r="TYY36" s="23"/>
      <c r="TYZ36" s="23"/>
      <c r="TZA36" s="48"/>
      <c r="TZB36" s="48"/>
      <c r="TZC36" s="48"/>
      <c r="TZD36" s="48"/>
      <c r="TZE36" s="49"/>
      <c r="TZF36" s="49"/>
      <c r="TZG36" s="49"/>
      <c r="TZH36" s="49"/>
      <c r="TZI36" s="24"/>
      <c r="TZJ36" s="24"/>
      <c r="TZK36" s="23"/>
      <c r="TZL36" s="23"/>
      <c r="TZM36" s="48"/>
      <c r="TZN36" s="48"/>
      <c r="TZO36" s="48"/>
      <c r="TZP36" s="48"/>
      <c r="TZQ36" s="49"/>
      <c r="TZR36" s="49"/>
      <c r="TZS36" s="49"/>
      <c r="TZT36" s="49"/>
      <c r="TZU36" s="24"/>
      <c r="TZV36" s="24"/>
      <c r="TZW36" s="23"/>
      <c r="TZX36" s="23"/>
      <c r="TZY36" s="48"/>
      <c r="TZZ36" s="48"/>
      <c r="UAA36" s="48"/>
      <c r="UAB36" s="48"/>
      <c r="UAC36" s="49"/>
      <c r="UAD36" s="49"/>
      <c r="UAE36" s="49"/>
      <c r="UAF36" s="49"/>
      <c r="UAG36" s="24"/>
      <c r="UAH36" s="24"/>
      <c r="UAI36" s="23"/>
      <c r="UAJ36" s="23"/>
      <c r="UAK36" s="48"/>
      <c r="UAL36" s="48"/>
      <c r="UAM36" s="48"/>
      <c r="UAN36" s="48"/>
      <c r="UAO36" s="49"/>
      <c r="UAP36" s="49"/>
      <c r="UAQ36" s="49"/>
      <c r="UAR36" s="49"/>
      <c r="UAS36" s="24"/>
      <c r="UAT36" s="24"/>
      <c r="UAU36" s="23"/>
      <c r="UAV36" s="23"/>
      <c r="UAW36" s="48"/>
      <c r="UAX36" s="48"/>
      <c r="UAY36" s="48"/>
      <c r="UAZ36" s="48"/>
      <c r="UBA36" s="49"/>
      <c r="UBB36" s="49"/>
      <c r="UBC36" s="49"/>
      <c r="UBD36" s="49"/>
      <c r="UBE36" s="24"/>
      <c r="UBF36" s="24"/>
      <c r="UBG36" s="23"/>
      <c r="UBH36" s="23"/>
      <c r="UBI36" s="48"/>
      <c r="UBJ36" s="48"/>
      <c r="UBK36" s="48"/>
      <c r="UBL36" s="48"/>
      <c r="UBM36" s="49"/>
      <c r="UBN36" s="49"/>
      <c r="UBO36" s="49"/>
      <c r="UBP36" s="49"/>
      <c r="UBQ36" s="24"/>
      <c r="UBR36" s="24"/>
      <c r="UBS36" s="23"/>
      <c r="UBT36" s="23"/>
      <c r="UBU36" s="48"/>
      <c r="UBV36" s="48"/>
      <c r="UBW36" s="48"/>
      <c r="UBX36" s="48"/>
      <c r="UBY36" s="49"/>
      <c r="UBZ36" s="49"/>
      <c r="UCA36" s="49"/>
      <c r="UCB36" s="49"/>
      <c r="UCC36" s="24"/>
      <c r="UCD36" s="24"/>
      <c r="UCE36" s="23"/>
      <c r="UCF36" s="23"/>
      <c r="UCG36" s="48"/>
      <c r="UCH36" s="48"/>
      <c r="UCI36" s="48"/>
      <c r="UCJ36" s="48"/>
      <c r="UCK36" s="49"/>
      <c r="UCL36" s="49"/>
      <c r="UCM36" s="49"/>
      <c r="UCN36" s="49"/>
      <c r="UCO36" s="24"/>
      <c r="UCP36" s="24"/>
      <c r="UCQ36" s="23"/>
      <c r="UCR36" s="23"/>
      <c r="UCS36" s="48"/>
      <c r="UCT36" s="48"/>
      <c r="UCU36" s="48"/>
      <c r="UCV36" s="48"/>
      <c r="UCW36" s="49"/>
      <c r="UCX36" s="49"/>
      <c r="UCY36" s="49"/>
      <c r="UCZ36" s="49"/>
      <c r="UDA36" s="24"/>
      <c r="UDB36" s="24"/>
      <c r="UDC36" s="23"/>
      <c r="UDD36" s="23"/>
      <c r="UDE36" s="48"/>
      <c r="UDF36" s="48"/>
      <c r="UDG36" s="48"/>
      <c r="UDH36" s="48"/>
      <c r="UDI36" s="49"/>
      <c r="UDJ36" s="49"/>
      <c r="UDK36" s="49"/>
      <c r="UDL36" s="49"/>
      <c r="UDM36" s="24"/>
      <c r="UDN36" s="24"/>
      <c r="UDO36" s="23"/>
      <c r="UDP36" s="23"/>
      <c r="UDQ36" s="48"/>
      <c r="UDR36" s="48"/>
      <c r="UDS36" s="48"/>
      <c r="UDT36" s="48"/>
      <c r="UDU36" s="49"/>
      <c r="UDV36" s="49"/>
      <c r="UDW36" s="49"/>
      <c r="UDX36" s="49"/>
      <c r="UDY36" s="24"/>
      <c r="UDZ36" s="24"/>
      <c r="UEA36" s="23"/>
      <c r="UEB36" s="23"/>
      <c r="UEC36" s="48"/>
      <c r="UED36" s="48"/>
      <c r="UEE36" s="48"/>
      <c r="UEF36" s="48"/>
      <c r="UEG36" s="49"/>
      <c r="UEH36" s="49"/>
      <c r="UEI36" s="49"/>
      <c r="UEJ36" s="49"/>
      <c r="UEK36" s="24"/>
      <c r="UEL36" s="24"/>
      <c r="UEM36" s="23"/>
      <c r="UEN36" s="23"/>
      <c r="UEO36" s="48"/>
      <c r="UEP36" s="48"/>
      <c r="UEQ36" s="48"/>
      <c r="UER36" s="48"/>
      <c r="UES36" s="49"/>
      <c r="UET36" s="49"/>
      <c r="UEU36" s="49"/>
      <c r="UEV36" s="49"/>
      <c r="UEW36" s="24"/>
      <c r="UEX36" s="24"/>
      <c r="UEY36" s="23"/>
      <c r="UEZ36" s="23"/>
      <c r="UFA36" s="48"/>
      <c r="UFB36" s="48"/>
      <c r="UFC36" s="48"/>
      <c r="UFD36" s="48"/>
      <c r="UFE36" s="49"/>
      <c r="UFF36" s="49"/>
      <c r="UFG36" s="49"/>
      <c r="UFH36" s="49"/>
      <c r="UFI36" s="24"/>
      <c r="UFJ36" s="24"/>
      <c r="UFK36" s="23"/>
      <c r="UFL36" s="23"/>
      <c r="UFM36" s="48"/>
      <c r="UFN36" s="48"/>
      <c r="UFO36" s="48"/>
      <c r="UFP36" s="48"/>
      <c r="UFQ36" s="49"/>
      <c r="UFR36" s="49"/>
      <c r="UFS36" s="49"/>
      <c r="UFT36" s="49"/>
      <c r="UFU36" s="24"/>
      <c r="UFV36" s="24"/>
      <c r="UFW36" s="23"/>
      <c r="UFX36" s="23"/>
      <c r="UFY36" s="48"/>
      <c r="UFZ36" s="48"/>
      <c r="UGA36" s="48"/>
      <c r="UGB36" s="48"/>
      <c r="UGC36" s="49"/>
      <c r="UGD36" s="49"/>
      <c r="UGE36" s="49"/>
      <c r="UGF36" s="49"/>
      <c r="UGG36" s="24"/>
      <c r="UGH36" s="24"/>
      <c r="UGI36" s="23"/>
      <c r="UGJ36" s="23"/>
      <c r="UGK36" s="48"/>
      <c r="UGL36" s="48"/>
      <c r="UGM36" s="48"/>
      <c r="UGN36" s="48"/>
      <c r="UGO36" s="49"/>
      <c r="UGP36" s="49"/>
      <c r="UGQ36" s="49"/>
      <c r="UGR36" s="49"/>
      <c r="UGS36" s="24"/>
      <c r="UGT36" s="24"/>
      <c r="UGU36" s="23"/>
      <c r="UGV36" s="23"/>
      <c r="UGW36" s="48"/>
      <c r="UGX36" s="48"/>
      <c r="UGY36" s="48"/>
      <c r="UGZ36" s="48"/>
      <c r="UHA36" s="49"/>
      <c r="UHB36" s="49"/>
      <c r="UHC36" s="49"/>
      <c r="UHD36" s="49"/>
      <c r="UHE36" s="24"/>
      <c r="UHF36" s="24"/>
      <c r="UHG36" s="23"/>
      <c r="UHH36" s="23"/>
      <c r="UHI36" s="48"/>
      <c r="UHJ36" s="48"/>
      <c r="UHK36" s="48"/>
      <c r="UHL36" s="48"/>
      <c r="UHM36" s="49"/>
      <c r="UHN36" s="49"/>
      <c r="UHO36" s="49"/>
      <c r="UHP36" s="49"/>
      <c r="UHQ36" s="24"/>
      <c r="UHR36" s="24"/>
      <c r="UHS36" s="23"/>
      <c r="UHT36" s="23"/>
      <c r="UHU36" s="48"/>
      <c r="UHV36" s="48"/>
      <c r="UHW36" s="48"/>
      <c r="UHX36" s="48"/>
      <c r="UHY36" s="49"/>
      <c r="UHZ36" s="49"/>
      <c r="UIA36" s="49"/>
      <c r="UIB36" s="49"/>
      <c r="UIC36" s="24"/>
      <c r="UID36" s="24"/>
      <c r="UIE36" s="23"/>
      <c r="UIF36" s="23"/>
      <c r="UIG36" s="48"/>
      <c r="UIH36" s="48"/>
      <c r="UII36" s="48"/>
      <c r="UIJ36" s="48"/>
      <c r="UIK36" s="49"/>
      <c r="UIL36" s="49"/>
      <c r="UIM36" s="49"/>
      <c r="UIN36" s="49"/>
      <c r="UIO36" s="24"/>
      <c r="UIP36" s="24"/>
      <c r="UIQ36" s="23"/>
      <c r="UIR36" s="23"/>
      <c r="UIS36" s="48"/>
      <c r="UIT36" s="48"/>
      <c r="UIU36" s="48"/>
      <c r="UIV36" s="48"/>
      <c r="UIW36" s="49"/>
      <c r="UIX36" s="49"/>
      <c r="UIY36" s="49"/>
      <c r="UIZ36" s="49"/>
      <c r="UJA36" s="24"/>
      <c r="UJB36" s="24"/>
      <c r="UJC36" s="23"/>
      <c r="UJD36" s="23"/>
      <c r="UJE36" s="48"/>
      <c r="UJF36" s="48"/>
      <c r="UJG36" s="48"/>
      <c r="UJH36" s="48"/>
      <c r="UJI36" s="49"/>
      <c r="UJJ36" s="49"/>
      <c r="UJK36" s="49"/>
      <c r="UJL36" s="49"/>
      <c r="UJM36" s="24"/>
      <c r="UJN36" s="24"/>
      <c r="UJO36" s="23"/>
      <c r="UJP36" s="23"/>
      <c r="UJQ36" s="48"/>
      <c r="UJR36" s="48"/>
      <c r="UJS36" s="48"/>
      <c r="UJT36" s="48"/>
      <c r="UJU36" s="49"/>
      <c r="UJV36" s="49"/>
      <c r="UJW36" s="49"/>
      <c r="UJX36" s="49"/>
      <c r="UJY36" s="24"/>
      <c r="UJZ36" s="24"/>
      <c r="UKA36" s="23"/>
      <c r="UKB36" s="23"/>
      <c r="UKC36" s="48"/>
      <c r="UKD36" s="48"/>
      <c r="UKE36" s="48"/>
      <c r="UKF36" s="48"/>
      <c r="UKG36" s="49"/>
      <c r="UKH36" s="49"/>
      <c r="UKI36" s="49"/>
      <c r="UKJ36" s="49"/>
      <c r="UKK36" s="24"/>
      <c r="UKL36" s="24"/>
      <c r="UKM36" s="23"/>
      <c r="UKN36" s="23"/>
      <c r="UKO36" s="48"/>
      <c r="UKP36" s="48"/>
      <c r="UKQ36" s="48"/>
      <c r="UKR36" s="48"/>
      <c r="UKS36" s="49"/>
      <c r="UKT36" s="49"/>
      <c r="UKU36" s="49"/>
      <c r="UKV36" s="49"/>
      <c r="UKW36" s="24"/>
      <c r="UKX36" s="24"/>
      <c r="UKY36" s="23"/>
      <c r="UKZ36" s="23"/>
      <c r="ULA36" s="48"/>
      <c r="ULB36" s="48"/>
      <c r="ULC36" s="48"/>
      <c r="ULD36" s="48"/>
      <c r="ULE36" s="49"/>
      <c r="ULF36" s="49"/>
      <c r="ULG36" s="49"/>
      <c r="ULH36" s="49"/>
      <c r="ULI36" s="24"/>
      <c r="ULJ36" s="24"/>
      <c r="ULK36" s="23"/>
      <c r="ULL36" s="23"/>
      <c r="ULM36" s="48"/>
      <c r="ULN36" s="48"/>
      <c r="ULO36" s="48"/>
      <c r="ULP36" s="48"/>
      <c r="ULQ36" s="49"/>
      <c r="ULR36" s="49"/>
      <c r="ULS36" s="49"/>
      <c r="ULT36" s="49"/>
      <c r="ULU36" s="24"/>
      <c r="ULV36" s="24"/>
      <c r="ULW36" s="23"/>
      <c r="ULX36" s="23"/>
      <c r="ULY36" s="48"/>
      <c r="ULZ36" s="48"/>
      <c r="UMA36" s="48"/>
      <c r="UMB36" s="48"/>
      <c r="UMC36" s="49"/>
      <c r="UMD36" s="49"/>
      <c r="UME36" s="49"/>
      <c r="UMF36" s="49"/>
      <c r="UMG36" s="24"/>
      <c r="UMH36" s="24"/>
      <c r="UMI36" s="23"/>
      <c r="UMJ36" s="23"/>
      <c r="UMK36" s="48"/>
      <c r="UML36" s="48"/>
      <c r="UMM36" s="48"/>
      <c r="UMN36" s="48"/>
      <c r="UMO36" s="49"/>
      <c r="UMP36" s="49"/>
      <c r="UMQ36" s="49"/>
      <c r="UMR36" s="49"/>
      <c r="UMS36" s="24"/>
      <c r="UMT36" s="24"/>
      <c r="UMU36" s="23"/>
      <c r="UMV36" s="23"/>
      <c r="UMW36" s="48"/>
      <c r="UMX36" s="48"/>
      <c r="UMY36" s="48"/>
      <c r="UMZ36" s="48"/>
      <c r="UNA36" s="49"/>
      <c r="UNB36" s="49"/>
      <c r="UNC36" s="49"/>
      <c r="UND36" s="49"/>
      <c r="UNE36" s="24"/>
      <c r="UNF36" s="24"/>
      <c r="UNG36" s="23"/>
      <c r="UNH36" s="23"/>
      <c r="UNI36" s="48"/>
      <c r="UNJ36" s="48"/>
      <c r="UNK36" s="48"/>
      <c r="UNL36" s="48"/>
      <c r="UNM36" s="49"/>
      <c r="UNN36" s="49"/>
      <c r="UNO36" s="49"/>
      <c r="UNP36" s="49"/>
      <c r="UNQ36" s="24"/>
      <c r="UNR36" s="24"/>
      <c r="UNS36" s="23"/>
      <c r="UNT36" s="23"/>
      <c r="UNU36" s="48"/>
      <c r="UNV36" s="48"/>
      <c r="UNW36" s="48"/>
      <c r="UNX36" s="48"/>
      <c r="UNY36" s="49"/>
      <c r="UNZ36" s="49"/>
      <c r="UOA36" s="49"/>
      <c r="UOB36" s="49"/>
      <c r="UOC36" s="24"/>
      <c r="UOD36" s="24"/>
      <c r="UOE36" s="23"/>
      <c r="UOF36" s="23"/>
      <c r="UOG36" s="48"/>
      <c r="UOH36" s="48"/>
      <c r="UOI36" s="48"/>
      <c r="UOJ36" s="48"/>
      <c r="UOK36" s="49"/>
      <c r="UOL36" s="49"/>
      <c r="UOM36" s="49"/>
      <c r="UON36" s="49"/>
      <c r="UOO36" s="24"/>
      <c r="UOP36" s="24"/>
      <c r="UOQ36" s="23"/>
      <c r="UOR36" s="23"/>
      <c r="UOS36" s="48"/>
      <c r="UOT36" s="48"/>
      <c r="UOU36" s="48"/>
      <c r="UOV36" s="48"/>
      <c r="UOW36" s="49"/>
      <c r="UOX36" s="49"/>
      <c r="UOY36" s="49"/>
      <c r="UOZ36" s="49"/>
      <c r="UPA36" s="24"/>
      <c r="UPB36" s="24"/>
      <c r="UPC36" s="23"/>
      <c r="UPD36" s="23"/>
      <c r="UPE36" s="48"/>
      <c r="UPF36" s="48"/>
      <c r="UPG36" s="48"/>
      <c r="UPH36" s="48"/>
      <c r="UPI36" s="49"/>
      <c r="UPJ36" s="49"/>
      <c r="UPK36" s="49"/>
      <c r="UPL36" s="49"/>
      <c r="UPM36" s="24"/>
      <c r="UPN36" s="24"/>
      <c r="UPO36" s="23"/>
      <c r="UPP36" s="23"/>
      <c r="UPQ36" s="48"/>
      <c r="UPR36" s="48"/>
      <c r="UPS36" s="48"/>
      <c r="UPT36" s="48"/>
      <c r="UPU36" s="49"/>
      <c r="UPV36" s="49"/>
      <c r="UPW36" s="49"/>
      <c r="UPX36" s="49"/>
      <c r="UPY36" s="24"/>
      <c r="UPZ36" s="24"/>
      <c r="UQA36" s="23"/>
      <c r="UQB36" s="23"/>
      <c r="UQC36" s="48"/>
      <c r="UQD36" s="48"/>
      <c r="UQE36" s="48"/>
      <c r="UQF36" s="48"/>
      <c r="UQG36" s="49"/>
      <c r="UQH36" s="49"/>
      <c r="UQI36" s="49"/>
      <c r="UQJ36" s="49"/>
      <c r="UQK36" s="24"/>
      <c r="UQL36" s="24"/>
      <c r="UQM36" s="23"/>
      <c r="UQN36" s="23"/>
      <c r="UQO36" s="48"/>
      <c r="UQP36" s="48"/>
      <c r="UQQ36" s="48"/>
      <c r="UQR36" s="48"/>
      <c r="UQS36" s="49"/>
      <c r="UQT36" s="49"/>
      <c r="UQU36" s="49"/>
      <c r="UQV36" s="49"/>
      <c r="UQW36" s="24"/>
      <c r="UQX36" s="24"/>
      <c r="UQY36" s="23"/>
      <c r="UQZ36" s="23"/>
      <c r="URA36" s="48"/>
      <c r="URB36" s="48"/>
      <c r="URC36" s="48"/>
      <c r="URD36" s="48"/>
      <c r="URE36" s="49"/>
      <c r="URF36" s="49"/>
      <c r="URG36" s="49"/>
      <c r="URH36" s="49"/>
      <c r="URI36" s="24"/>
      <c r="URJ36" s="24"/>
      <c r="URK36" s="23"/>
      <c r="URL36" s="23"/>
      <c r="URM36" s="48"/>
      <c r="URN36" s="48"/>
      <c r="URO36" s="48"/>
      <c r="URP36" s="48"/>
      <c r="URQ36" s="49"/>
      <c r="URR36" s="49"/>
      <c r="URS36" s="49"/>
      <c r="URT36" s="49"/>
      <c r="URU36" s="24"/>
      <c r="URV36" s="24"/>
      <c r="URW36" s="23"/>
      <c r="URX36" s="23"/>
      <c r="URY36" s="48"/>
      <c r="URZ36" s="48"/>
      <c r="USA36" s="48"/>
      <c r="USB36" s="48"/>
      <c r="USC36" s="49"/>
      <c r="USD36" s="49"/>
      <c r="USE36" s="49"/>
      <c r="USF36" s="49"/>
      <c r="USG36" s="24"/>
      <c r="USH36" s="24"/>
      <c r="USI36" s="23"/>
      <c r="USJ36" s="23"/>
      <c r="USK36" s="48"/>
      <c r="USL36" s="48"/>
      <c r="USM36" s="48"/>
      <c r="USN36" s="48"/>
      <c r="USO36" s="49"/>
      <c r="USP36" s="49"/>
      <c r="USQ36" s="49"/>
      <c r="USR36" s="49"/>
      <c r="USS36" s="24"/>
      <c r="UST36" s="24"/>
      <c r="USU36" s="23"/>
      <c r="USV36" s="23"/>
      <c r="USW36" s="48"/>
      <c r="USX36" s="48"/>
      <c r="USY36" s="48"/>
      <c r="USZ36" s="48"/>
      <c r="UTA36" s="49"/>
      <c r="UTB36" s="49"/>
      <c r="UTC36" s="49"/>
      <c r="UTD36" s="49"/>
      <c r="UTE36" s="24"/>
      <c r="UTF36" s="24"/>
      <c r="UTG36" s="23"/>
      <c r="UTH36" s="23"/>
      <c r="UTI36" s="48"/>
      <c r="UTJ36" s="48"/>
      <c r="UTK36" s="48"/>
      <c r="UTL36" s="48"/>
      <c r="UTM36" s="49"/>
      <c r="UTN36" s="49"/>
      <c r="UTO36" s="49"/>
      <c r="UTP36" s="49"/>
      <c r="UTQ36" s="24"/>
      <c r="UTR36" s="24"/>
      <c r="UTS36" s="23"/>
      <c r="UTT36" s="23"/>
      <c r="UTU36" s="48"/>
      <c r="UTV36" s="48"/>
      <c r="UTW36" s="48"/>
      <c r="UTX36" s="48"/>
      <c r="UTY36" s="49"/>
      <c r="UTZ36" s="49"/>
      <c r="UUA36" s="49"/>
      <c r="UUB36" s="49"/>
      <c r="UUC36" s="24"/>
      <c r="UUD36" s="24"/>
      <c r="UUE36" s="23"/>
      <c r="UUF36" s="23"/>
      <c r="UUG36" s="48"/>
      <c r="UUH36" s="48"/>
      <c r="UUI36" s="48"/>
      <c r="UUJ36" s="48"/>
      <c r="UUK36" s="49"/>
      <c r="UUL36" s="49"/>
      <c r="UUM36" s="49"/>
      <c r="UUN36" s="49"/>
      <c r="UUO36" s="24"/>
      <c r="UUP36" s="24"/>
      <c r="UUQ36" s="23"/>
      <c r="UUR36" s="23"/>
      <c r="UUS36" s="48"/>
      <c r="UUT36" s="48"/>
      <c r="UUU36" s="48"/>
      <c r="UUV36" s="48"/>
      <c r="UUW36" s="49"/>
      <c r="UUX36" s="49"/>
      <c r="UUY36" s="49"/>
      <c r="UUZ36" s="49"/>
      <c r="UVA36" s="24"/>
      <c r="UVB36" s="24"/>
      <c r="UVC36" s="23"/>
      <c r="UVD36" s="23"/>
      <c r="UVE36" s="48"/>
      <c r="UVF36" s="48"/>
      <c r="UVG36" s="48"/>
      <c r="UVH36" s="48"/>
      <c r="UVI36" s="49"/>
      <c r="UVJ36" s="49"/>
      <c r="UVK36" s="49"/>
      <c r="UVL36" s="49"/>
      <c r="UVM36" s="24"/>
      <c r="UVN36" s="24"/>
      <c r="UVO36" s="23"/>
      <c r="UVP36" s="23"/>
      <c r="UVQ36" s="48"/>
      <c r="UVR36" s="48"/>
      <c r="UVS36" s="48"/>
      <c r="UVT36" s="48"/>
      <c r="UVU36" s="49"/>
      <c r="UVV36" s="49"/>
      <c r="UVW36" s="49"/>
      <c r="UVX36" s="49"/>
      <c r="UVY36" s="24"/>
      <c r="UVZ36" s="24"/>
      <c r="UWA36" s="23"/>
      <c r="UWB36" s="23"/>
      <c r="UWC36" s="48"/>
      <c r="UWD36" s="48"/>
      <c r="UWE36" s="48"/>
      <c r="UWF36" s="48"/>
      <c r="UWG36" s="49"/>
      <c r="UWH36" s="49"/>
      <c r="UWI36" s="49"/>
      <c r="UWJ36" s="49"/>
      <c r="UWK36" s="24"/>
      <c r="UWL36" s="24"/>
      <c r="UWM36" s="23"/>
      <c r="UWN36" s="23"/>
      <c r="UWO36" s="48"/>
      <c r="UWP36" s="48"/>
      <c r="UWQ36" s="48"/>
      <c r="UWR36" s="48"/>
      <c r="UWS36" s="49"/>
      <c r="UWT36" s="49"/>
      <c r="UWU36" s="49"/>
      <c r="UWV36" s="49"/>
      <c r="UWW36" s="24"/>
      <c r="UWX36" s="24"/>
      <c r="UWY36" s="23"/>
      <c r="UWZ36" s="23"/>
      <c r="UXA36" s="48"/>
      <c r="UXB36" s="48"/>
      <c r="UXC36" s="48"/>
      <c r="UXD36" s="48"/>
      <c r="UXE36" s="49"/>
      <c r="UXF36" s="49"/>
      <c r="UXG36" s="49"/>
      <c r="UXH36" s="49"/>
      <c r="UXI36" s="24"/>
      <c r="UXJ36" s="24"/>
      <c r="UXK36" s="23"/>
      <c r="UXL36" s="23"/>
      <c r="UXM36" s="48"/>
      <c r="UXN36" s="48"/>
      <c r="UXO36" s="48"/>
      <c r="UXP36" s="48"/>
      <c r="UXQ36" s="49"/>
      <c r="UXR36" s="49"/>
      <c r="UXS36" s="49"/>
      <c r="UXT36" s="49"/>
      <c r="UXU36" s="24"/>
      <c r="UXV36" s="24"/>
      <c r="UXW36" s="23"/>
      <c r="UXX36" s="23"/>
      <c r="UXY36" s="48"/>
      <c r="UXZ36" s="48"/>
      <c r="UYA36" s="48"/>
      <c r="UYB36" s="48"/>
      <c r="UYC36" s="49"/>
      <c r="UYD36" s="49"/>
      <c r="UYE36" s="49"/>
      <c r="UYF36" s="49"/>
      <c r="UYG36" s="24"/>
      <c r="UYH36" s="24"/>
      <c r="UYI36" s="23"/>
      <c r="UYJ36" s="23"/>
      <c r="UYK36" s="48"/>
      <c r="UYL36" s="48"/>
      <c r="UYM36" s="48"/>
      <c r="UYN36" s="48"/>
      <c r="UYO36" s="49"/>
      <c r="UYP36" s="49"/>
      <c r="UYQ36" s="49"/>
      <c r="UYR36" s="49"/>
      <c r="UYS36" s="24"/>
      <c r="UYT36" s="24"/>
      <c r="UYU36" s="23"/>
      <c r="UYV36" s="23"/>
      <c r="UYW36" s="48"/>
      <c r="UYX36" s="48"/>
      <c r="UYY36" s="48"/>
      <c r="UYZ36" s="48"/>
      <c r="UZA36" s="49"/>
      <c r="UZB36" s="49"/>
      <c r="UZC36" s="49"/>
      <c r="UZD36" s="49"/>
      <c r="UZE36" s="24"/>
      <c r="UZF36" s="24"/>
      <c r="UZG36" s="23"/>
      <c r="UZH36" s="23"/>
      <c r="UZI36" s="48"/>
      <c r="UZJ36" s="48"/>
      <c r="UZK36" s="48"/>
      <c r="UZL36" s="48"/>
      <c r="UZM36" s="49"/>
      <c r="UZN36" s="49"/>
      <c r="UZO36" s="49"/>
      <c r="UZP36" s="49"/>
      <c r="UZQ36" s="24"/>
      <c r="UZR36" s="24"/>
      <c r="UZS36" s="23"/>
      <c r="UZT36" s="23"/>
      <c r="UZU36" s="48"/>
      <c r="UZV36" s="48"/>
      <c r="UZW36" s="48"/>
      <c r="UZX36" s="48"/>
      <c r="UZY36" s="49"/>
      <c r="UZZ36" s="49"/>
      <c r="VAA36" s="49"/>
      <c r="VAB36" s="49"/>
      <c r="VAC36" s="24"/>
      <c r="VAD36" s="24"/>
      <c r="VAE36" s="23"/>
      <c r="VAF36" s="23"/>
      <c r="VAG36" s="48"/>
      <c r="VAH36" s="48"/>
      <c r="VAI36" s="48"/>
      <c r="VAJ36" s="48"/>
      <c r="VAK36" s="49"/>
      <c r="VAL36" s="49"/>
      <c r="VAM36" s="49"/>
      <c r="VAN36" s="49"/>
      <c r="VAO36" s="24"/>
      <c r="VAP36" s="24"/>
      <c r="VAQ36" s="23"/>
      <c r="VAR36" s="23"/>
      <c r="VAS36" s="48"/>
      <c r="VAT36" s="48"/>
      <c r="VAU36" s="48"/>
      <c r="VAV36" s="48"/>
      <c r="VAW36" s="49"/>
      <c r="VAX36" s="49"/>
      <c r="VAY36" s="49"/>
      <c r="VAZ36" s="49"/>
      <c r="VBA36" s="24"/>
      <c r="VBB36" s="24"/>
      <c r="VBC36" s="23"/>
      <c r="VBD36" s="23"/>
      <c r="VBE36" s="48"/>
      <c r="VBF36" s="48"/>
      <c r="VBG36" s="48"/>
      <c r="VBH36" s="48"/>
      <c r="VBI36" s="49"/>
      <c r="VBJ36" s="49"/>
      <c r="VBK36" s="49"/>
      <c r="VBL36" s="49"/>
      <c r="VBM36" s="24"/>
      <c r="VBN36" s="24"/>
      <c r="VBO36" s="23"/>
      <c r="VBP36" s="23"/>
      <c r="VBQ36" s="48"/>
      <c r="VBR36" s="48"/>
      <c r="VBS36" s="48"/>
      <c r="VBT36" s="48"/>
      <c r="VBU36" s="49"/>
      <c r="VBV36" s="49"/>
      <c r="VBW36" s="49"/>
      <c r="VBX36" s="49"/>
      <c r="VBY36" s="24"/>
      <c r="VBZ36" s="24"/>
      <c r="VCA36" s="23"/>
      <c r="VCB36" s="23"/>
      <c r="VCC36" s="48"/>
      <c r="VCD36" s="48"/>
      <c r="VCE36" s="48"/>
      <c r="VCF36" s="48"/>
      <c r="VCG36" s="49"/>
      <c r="VCH36" s="49"/>
      <c r="VCI36" s="49"/>
      <c r="VCJ36" s="49"/>
      <c r="VCK36" s="24"/>
      <c r="VCL36" s="24"/>
      <c r="VCM36" s="23"/>
      <c r="VCN36" s="23"/>
      <c r="VCO36" s="48"/>
      <c r="VCP36" s="48"/>
      <c r="VCQ36" s="48"/>
      <c r="VCR36" s="48"/>
      <c r="VCS36" s="49"/>
      <c r="VCT36" s="49"/>
      <c r="VCU36" s="49"/>
      <c r="VCV36" s="49"/>
      <c r="VCW36" s="24"/>
      <c r="VCX36" s="24"/>
      <c r="VCY36" s="23"/>
      <c r="VCZ36" s="23"/>
      <c r="VDA36" s="48"/>
      <c r="VDB36" s="48"/>
      <c r="VDC36" s="48"/>
      <c r="VDD36" s="48"/>
      <c r="VDE36" s="49"/>
      <c r="VDF36" s="49"/>
      <c r="VDG36" s="49"/>
      <c r="VDH36" s="49"/>
      <c r="VDI36" s="24"/>
      <c r="VDJ36" s="24"/>
      <c r="VDK36" s="23"/>
      <c r="VDL36" s="23"/>
      <c r="VDM36" s="48"/>
      <c r="VDN36" s="48"/>
      <c r="VDO36" s="48"/>
      <c r="VDP36" s="48"/>
      <c r="VDQ36" s="49"/>
      <c r="VDR36" s="49"/>
      <c r="VDS36" s="49"/>
      <c r="VDT36" s="49"/>
      <c r="VDU36" s="24"/>
      <c r="VDV36" s="24"/>
      <c r="VDW36" s="23"/>
      <c r="VDX36" s="23"/>
      <c r="VDY36" s="48"/>
      <c r="VDZ36" s="48"/>
      <c r="VEA36" s="48"/>
      <c r="VEB36" s="48"/>
      <c r="VEC36" s="49"/>
      <c r="VED36" s="49"/>
      <c r="VEE36" s="49"/>
      <c r="VEF36" s="49"/>
      <c r="VEG36" s="24"/>
      <c r="VEH36" s="24"/>
      <c r="VEI36" s="23"/>
      <c r="VEJ36" s="23"/>
      <c r="VEK36" s="48"/>
      <c r="VEL36" s="48"/>
      <c r="VEM36" s="48"/>
      <c r="VEN36" s="48"/>
      <c r="VEO36" s="49"/>
      <c r="VEP36" s="49"/>
      <c r="VEQ36" s="49"/>
      <c r="VER36" s="49"/>
      <c r="VES36" s="24"/>
      <c r="VET36" s="24"/>
      <c r="VEU36" s="23"/>
      <c r="VEV36" s="23"/>
      <c r="VEW36" s="48"/>
      <c r="VEX36" s="48"/>
      <c r="VEY36" s="48"/>
      <c r="VEZ36" s="48"/>
      <c r="VFA36" s="49"/>
      <c r="VFB36" s="49"/>
      <c r="VFC36" s="49"/>
      <c r="VFD36" s="49"/>
      <c r="VFE36" s="24"/>
      <c r="VFF36" s="24"/>
      <c r="VFG36" s="23"/>
      <c r="VFH36" s="23"/>
      <c r="VFI36" s="48"/>
      <c r="VFJ36" s="48"/>
      <c r="VFK36" s="48"/>
      <c r="VFL36" s="48"/>
      <c r="VFM36" s="49"/>
      <c r="VFN36" s="49"/>
      <c r="VFO36" s="49"/>
      <c r="VFP36" s="49"/>
      <c r="VFQ36" s="24"/>
      <c r="VFR36" s="24"/>
      <c r="VFS36" s="23"/>
      <c r="VFT36" s="23"/>
      <c r="VFU36" s="48"/>
      <c r="VFV36" s="48"/>
      <c r="VFW36" s="48"/>
      <c r="VFX36" s="48"/>
      <c r="VFY36" s="49"/>
      <c r="VFZ36" s="49"/>
      <c r="VGA36" s="49"/>
      <c r="VGB36" s="49"/>
      <c r="VGC36" s="24"/>
      <c r="VGD36" s="24"/>
      <c r="VGE36" s="23"/>
      <c r="VGF36" s="23"/>
      <c r="VGG36" s="48"/>
      <c r="VGH36" s="48"/>
      <c r="VGI36" s="48"/>
      <c r="VGJ36" s="48"/>
      <c r="VGK36" s="49"/>
      <c r="VGL36" s="49"/>
      <c r="VGM36" s="49"/>
      <c r="VGN36" s="49"/>
      <c r="VGO36" s="24"/>
      <c r="VGP36" s="24"/>
      <c r="VGQ36" s="23"/>
      <c r="VGR36" s="23"/>
      <c r="VGS36" s="48"/>
      <c r="VGT36" s="48"/>
      <c r="VGU36" s="48"/>
      <c r="VGV36" s="48"/>
      <c r="VGW36" s="49"/>
      <c r="VGX36" s="49"/>
      <c r="VGY36" s="49"/>
      <c r="VGZ36" s="49"/>
      <c r="VHA36" s="24"/>
      <c r="VHB36" s="24"/>
      <c r="VHC36" s="23"/>
      <c r="VHD36" s="23"/>
      <c r="VHE36" s="48"/>
      <c r="VHF36" s="48"/>
      <c r="VHG36" s="48"/>
      <c r="VHH36" s="48"/>
      <c r="VHI36" s="49"/>
      <c r="VHJ36" s="49"/>
      <c r="VHK36" s="49"/>
      <c r="VHL36" s="49"/>
      <c r="VHM36" s="24"/>
      <c r="VHN36" s="24"/>
      <c r="VHO36" s="23"/>
      <c r="VHP36" s="23"/>
      <c r="VHQ36" s="48"/>
      <c r="VHR36" s="48"/>
      <c r="VHS36" s="48"/>
      <c r="VHT36" s="48"/>
      <c r="VHU36" s="49"/>
      <c r="VHV36" s="49"/>
      <c r="VHW36" s="49"/>
      <c r="VHX36" s="49"/>
      <c r="VHY36" s="24"/>
      <c r="VHZ36" s="24"/>
      <c r="VIA36" s="23"/>
      <c r="VIB36" s="23"/>
      <c r="VIC36" s="48"/>
      <c r="VID36" s="48"/>
      <c r="VIE36" s="48"/>
      <c r="VIF36" s="48"/>
      <c r="VIG36" s="49"/>
      <c r="VIH36" s="49"/>
      <c r="VII36" s="49"/>
      <c r="VIJ36" s="49"/>
      <c r="VIK36" s="24"/>
      <c r="VIL36" s="24"/>
      <c r="VIM36" s="23"/>
      <c r="VIN36" s="23"/>
      <c r="VIO36" s="48"/>
      <c r="VIP36" s="48"/>
      <c r="VIQ36" s="48"/>
      <c r="VIR36" s="48"/>
      <c r="VIS36" s="49"/>
      <c r="VIT36" s="49"/>
      <c r="VIU36" s="49"/>
      <c r="VIV36" s="49"/>
      <c r="VIW36" s="24"/>
      <c r="VIX36" s="24"/>
      <c r="VIY36" s="23"/>
      <c r="VIZ36" s="23"/>
      <c r="VJA36" s="48"/>
      <c r="VJB36" s="48"/>
      <c r="VJC36" s="48"/>
      <c r="VJD36" s="48"/>
      <c r="VJE36" s="49"/>
      <c r="VJF36" s="49"/>
      <c r="VJG36" s="49"/>
      <c r="VJH36" s="49"/>
      <c r="VJI36" s="24"/>
      <c r="VJJ36" s="24"/>
      <c r="VJK36" s="23"/>
      <c r="VJL36" s="23"/>
      <c r="VJM36" s="48"/>
      <c r="VJN36" s="48"/>
      <c r="VJO36" s="48"/>
      <c r="VJP36" s="48"/>
      <c r="VJQ36" s="49"/>
      <c r="VJR36" s="49"/>
      <c r="VJS36" s="49"/>
      <c r="VJT36" s="49"/>
      <c r="VJU36" s="24"/>
      <c r="VJV36" s="24"/>
      <c r="VJW36" s="23"/>
      <c r="VJX36" s="23"/>
      <c r="VJY36" s="48"/>
      <c r="VJZ36" s="48"/>
      <c r="VKA36" s="48"/>
      <c r="VKB36" s="48"/>
      <c r="VKC36" s="49"/>
      <c r="VKD36" s="49"/>
      <c r="VKE36" s="49"/>
      <c r="VKF36" s="49"/>
      <c r="VKG36" s="24"/>
      <c r="VKH36" s="24"/>
      <c r="VKI36" s="23"/>
      <c r="VKJ36" s="23"/>
      <c r="VKK36" s="48"/>
      <c r="VKL36" s="48"/>
      <c r="VKM36" s="48"/>
      <c r="VKN36" s="48"/>
      <c r="VKO36" s="49"/>
      <c r="VKP36" s="49"/>
      <c r="VKQ36" s="49"/>
      <c r="VKR36" s="49"/>
      <c r="VKS36" s="24"/>
      <c r="VKT36" s="24"/>
      <c r="VKU36" s="23"/>
      <c r="VKV36" s="23"/>
      <c r="VKW36" s="48"/>
      <c r="VKX36" s="48"/>
      <c r="VKY36" s="48"/>
      <c r="VKZ36" s="48"/>
      <c r="VLA36" s="49"/>
      <c r="VLB36" s="49"/>
      <c r="VLC36" s="49"/>
      <c r="VLD36" s="49"/>
      <c r="VLE36" s="24"/>
      <c r="VLF36" s="24"/>
      <c r="VLG36" s="23"/>
      <c r="VLH36" s="23"/>
      <c r="VLI36" s="48"/>
      <c r="VLJ36" s="48"/>
      <c r="VLK36" s="48"/>
      <c r="VLL36" s="48"/>
      <c r="VLM36" s="49"/>
      <c r="VLN36" s="49"/>
      <c r="VLO36" s="49"/>
      <c r="VLP36" s="49"/>
      <c r="VLQ36" s="24"/>
      <c r="VLR36" s="24"/>
      <c r="VLS36" s="23"/>
      <c r="VLT36" s="23"/>
      <c r="VLU36" s="48"/>
      <c r="VLV36" s="48"/>
      <c r="VLW36" s="48"/>
      <c r="VLX36" s="48"/>
      <c r="VLY36" s="49"/>
      <c r="VLZ36" s="49"/>
      <c r="VMA36" s="49"/>
      <c r="VMB36" s="49"/>
      <c r="VMC36" s="24"/>
      <c r="VMD36" s="24"/>
      <c r="VME36" s="23"/>
      <c r="VMF36" s="23"/>
      <c r="VMG36" s="48"/>
      <c r="VMH36" s="48"/>
      <c r="VMI36" s="48"/>
      <c r="VMJ36" s="48"/>
      <c r="VMK36" s="49"/>
      <c r="VML36" s="49"/>
      <c r="VMM36" s="49"/>
      <c r="VMN36" s="49"/>
      <c r="VMO36" s="24"/>
      <c r="VMP36" s="24"/>
      <c r="VMQ36" s="23"/>
      <c r="VMR36" s="23"/>
      <c r="VMS36" s="48"/>
      <c r="VMT36" s="48"/>
      <c r="VMU36" s="48"/>
      <c r="VMV36" s="48"/>
      <c r="VMW36" s="49"/>
      <c r="VMX36" s="49"/>
      <c r="VMY36" s="49"/>
      <c r="VMZ36" s="49"/>
      <c r="VNA36" s="24"/>
      <c r="VNB36" s="24"/>
      <c r="VNC36" s="23"/>
      <c r="VND36" s="23"/>
      <c r="VNE36" s="48"/>
      <c r="VNF36" s="48"/>
      <c r="VNG36" s="48"/>
      <c r="VNH36" s="48"/>
      <c r="VNI36" s="49"/>
      <c r="VNJ36" s="49"/>
      <c r="VNK36" s="49"/>
      <c r="VNL36" s="49"/>
      <c r="VNM36" s="24"/>
      <c r="VNN36" s="24"/>
      <c r="VNO36" s="23"/>
      <c r="VNP36" s="23"/>
      <c r="VNQ36" s="48"/>
      <c r="VNR36" s="48"/>
      <c r="VNS36" s="48"/>
      <c r="VNT36" s="48"/>
      <c r="VNU36" s="49"/>
      <c r="VNV36" s="49"/>
      <c r="VNW36" s="49"/>
      <c r="VNX36" s="49"/>
      <c r="VNY36" s="24"/>
      <c r="VNZ36" s="24"/>
      <c r="VOA36" s="23"/>
      <c r="VOB36" s="23"/>
      <c r="VOC36" s="48"/>
      <c r="VOD36" s="48"/>
      <c r="VOE36" s="48"/>
      <c r="VOF36" s="48"/>
      <c r="VOG36" s="49"/>
      <c r="VOH36" s="49"/>
      <c r="VOI36" s="49"/>
      <c r="VOJ36" s="49"/>
      <c r="VOK36" s="24"/>
      <c r="VOL36" s="24"/>
      <c r="VOM36" s="23"/>
      <c r="VON36" s="23"/>
      <c r="VOO36" s="48"/>
      <c r="VOP36" s="48"/>
      <c r="VOQ36" s="48"/>
      <c r="VOR36" s="48"/>
      <c r="VOS36" s="49"/>
      <c r="VOT36" s="49"/>
      <c r="VOU36" s="49"/>
      <c r="VOV36" s="49"/>
      <c r="VOW36" s="24"/>
      <c r="VOX36" s="24"/>
      <c r="VOY36" s="23"/>
      <c r="VOZ36" s="23"/>
      <c r="VPA36" s="48"/>
      <c r="VPB36" s="48"/>
      <c r="VPC36" s="48"/>
      <c r="VPD36" s="48"/>
      <c r="VPE36" s="49"/>
      <c r="VPF36" s="49"/>
      <c r="VPG36" s="49"/>
      <c r="VPH36" s="49"/>
      <c r="VPI36" s="24"/>
      <c r="VPJ36" s="24"/>
      <c r="VPK36" s="23"/>
      <c r="VPL36" s="23"/>
      <c r="VPM36" s="48"/>
      <c r="VPN36" s="48"/>
      <c r="VPO36" s="48"/>
      <c r="VPP36" s="48"/>
      <c r="VPQ36" s="49"/>
      <c r="VPR36" s="49"/>
      <c r="VPS36" s="49"/>
      <c r="VPT36" s="49"/>
      <c r="VPU36" s="24"/>
      <c r="VPV36" s="24"/>
      <c r="VPW36" s="23"/>
      <c r="VPX36" s="23"/>
      <c r="VPY36" s="48"/>
      <c r="VPZ36" s="48"/>
      <c r="VQA36" s="48"/>
      <c r="VQB36" s="48"/>
      <c r="VQC36" s="49"/>
      <c r="VQD36" s="49"/>
      <c r="VQE36" s="49"/>
      <c r="VQF36" s="49"/>
      <c r="VQG36" s="24"/>
      <c r="VQH36" s="24"/>
      <c r="VQI36" s="23"/>
      <c r="VQJ36" s="23"/>
      <c r="VQK36" s="48"/>
      <c r="VQL36" s="48"/>
      <c r="VQM36" s="48"/>
      <c r="VQN36" s="48"/>
      <c r="VQO36" s="49"/>
      <c r="VQP36" s="49"/>
      <c r="VQQ36" s="49"/>
      <c r="VQR36" s="49"/>
      <c r="VQS36" s="24"/>
      <c r="VQT36" s="24"/>
      <c r="VQU36" s="23"/>
      <c r="VQV36" s="23"/>
      <c r="VQW36" s="48"/>
      <c r="VQX36" s="48"/>
      <c r="VQY36" s="48"/>
      <c r="VQZ36" s="48"/>
      <c r="VRA36" s="49"/>
      <c r="VRB36" s="49"/>
      <c r="VRC36" s="49"/>
      <c r="VRD36" s="49"/>
      <c r="VRE36" s="24"/>
      <c r="VRF36" s="24"/>
      <c r="VRG36" s="23"/>
      <c r="VRH36" s="23"/>
      <c r="VRI36" s="48"/>
      <c r="VRJ36" s="48"/>
      <c r="VRK36" s="48"/>
      <c r="VRL36" s="48"/>
      <c r="VRM36" s="49"/>
      <c r="VRN36" s="49"/>
      <c r="VRO36" s="49"/>
      <c r="VRP36" s="49"/>
      <c r="VRQ36" s="24"/>
      <c r="VRR36" s="24"/>
      <c r="VRS36" s="23"/>
      <c r="VRT36" s="23"/>
      <c r="VRU36" s="48"/>
      <c r="VRV36" s="48"/>
      <c r="VRW36" s="48"/>
      <c r="VRX36" s="48"/>
      <c r="VRY36" s="49"/>
      <c r="VRZ36" s="49"/>
      <c r="VSA36" s="49"/>
      <c r="VSB36" s="49"/>
      <c r="VSC36" s="24"/>
      <c r="VSD36" s="24"/>
      <c r="VSE36" s="23"/>
      <c r="VSF36" s="23"/>
      <c r="VSG36" s="48"/>
      <c r="VSH36" s="48"/>
      <c r="VSI36" s="48"/>
      <c r="VSJ36" s="48"/>
      <c r="VSK36" s="49"/>
      <c r="VSL36" s="49"/>
      <c r="VSM36" s="49"/>
      <c r="VSN36" s="49"/>
      <c r="VSO36" s="24"/>
      <c r="VSP36" s="24"/>
      <c r="VSQ36" s="23"/>
      <c r="VSR36" s="23"/>
      <c r="VSS36" s="48"/>
      <c r="VST36" s="48"/>
      <c r="VSU36" s="48"/>
      <c r="VSV36" s="48"/>
      <c r="VSW36" s="49"/>
      <c r="VSX36" s="49"/>
      <c r="VSY36" s="49"/>
      <c r="VSZ36" s="49"/>
      <c r="VTA36" s="24"/>
      <c r="VTB36" s="24"/>
      <c r="VTC36" s="23"/>
      <c r="VTD36" s="23"/>
      <c r="VTE36" s="48"/>
      <c r="VTF36" s="48"/>
      <c r="VTG36" s="48"/>
      <c r="VTH36" s="48"/>
      <c r="VTI36" s="49"/>
      <c r="VTJ36" s="49"/>
      <c r="VTK36" s="49"/>
      <c r="VTL36" s="49"/>
      <c r="VTM36" s="24"/>
      <c r="VTN36" s="24"/>
      <c r="VTO36" s="23"/>
      <c r="VTP36" s="23"/>
      <c r="VTQ36" s="48"/>
      <c r="VTR36" s="48"/>
      <c r="VTS36" s="48"/>
      <c r="VTT36" s="48"/>
      <c r="VTU36" s="49"/>
      <c r="VTV36" s="49"/>
      <c r="VTW36" s="49"/>
      <c r="VTX36" s="49"/>
      <c r="VTY36" s="24"/>
      <c r="VTZ36" s="24"/>
      <c r="VUA36" s="23"/>
      <c r="VUB36" s="23"/>
      <c r="VUC36" s="48"/>
      <c r="VUD36" s="48"/>
      <c r="VUE36" s="48"/>
      <c r="VUF36" s="48"/>
      <c r="VUG36" s="49"/>
      <c r="VUH36" s="49"/>
      <c r="VUI36" s="49"/>
      <c r="VUJ36" s="49"/>
      <c r="VUK36" s="24"/>
      <c r="VUL36" s="24"/>
      <c r="VUM36" s="23"/>
      <c r="VUN36" s="23"/>
      <c r="VUO36" s="48"/>
      <c r="VUP36" s="48"/>
      <c r="VUQ36" s="48"/>
      <c r="VUR36" s="48"/>
      <c r="VUS36" s="49"/>
      <c r="VUT36" s="49"/>
      <c r="VUU36" s="49"/>
      <c r="VUV36" s="49"/>
      <c r="VUW36" s="24"/>
      <c r="VUX36" s="24"/>
      <c r="VUY36" s="23"/>
      <c r="VUZ36" s="23"/>
      <c r="VVA36" s="48"/>
      <c r="VVB36" s="48"/>
      <c r="VVC36" s="48"/>
      <c r="VVD36" s="48"/>
      <c r="VVE36" s="49"/>
      <c r="VVF36" s="49"/>
      <c r="VVG36" s="49"/>
      <c r="VVH36" s="49"/>
      <c r="VVI36" s="24"/>
      <c r="VVJ36" s="24"/>
      <c r="VVK36" s="23"/>
      <c r="VVL36" s="23"/>
      <c r="VVM36" s="48"/>
      <c r="VVN36" s="48"/>
      <c r="VVO36" s="48"/>
      <c r="VVP36" s="48"/>
      <c r="VVQ36" s="49"/>
      <c r="VVR36" s="49"/>
      <c r="VVS36" s="49"/>
      <c r="VVT36" s="49"/>
      <c r="VVU36" s="24"/>
      <c r="VVV36" s="24"/>
      <c r="VVW36" s="23"/>
      <c r="VVX36" s="23"/>
      <c r="VVY36" s="48"/>
      <c r="VVZ36" s="48"/>
      <c r="VWA36" s="48"/>
      <c r="VWB36" s="48"/>
      <c r="VWC36" s="49"/>
      <c r="VWD36" s="49"/>
      <c r="VWE36" s="49"/>
      <c r="VWF36" s="49"/>
      <c r="VWG36" s="24"/>
      <c r="VWH36" s="24"/>
      <c r="VWI36" s="23"/>
      <c r="VWJ36" s="23"/>
      <c r="VWK36" s="48"/>
      <c r="VWL36" s="48"/>
      <c r="VWM36" s="48"/>
      <c r="VWN36" s="48"/>
      <c r="VWO36" s="49"/>
      <c r="VWP36" s="49"/>
      <c r="VWQ36" s="49"/>
      <c r="VWR36" s="49"/>
      <c r="VWS36" s="24"/>
      <c r="VWT36" s="24"/>
      <c r="VWU36" s="23"/>
      <c r="VWV36" s="23"/>
      <c r="VWW36" s="48"/>
      <c r="VWX36" s="48"/>
      <c r="VWY36" s="48"/>
      <c r="VWZ36" s="48"/>
      <c r="VXA36" s="49"/>
      <c r="VXB36" s="49"/>
      <c r="VXC36" s="49"/>
      <c r="VXD36" s="49"/>
      <c r="VXE36" s="24"/>
      <c r="VXF36" s="24"/>
      <c r="VXG36" s="23"/>
      <c r="VXH36" s="23"/>
      <c r="VXI36" s="48"/>
      <c r="VXJ36" s="48"/>
      <c r="VXK36" s="48"/>
      <c r="VXL36" s="48"/>
      <c r="VXM36" s="49"/>
      <c r="VXN36" s="49"/>
      <c r="VXO36" s="49"/>
      <c r="VXP36" s="49"/>
      <c r="VXQ36" s="24"/>
      <c r="VXR36" s="24"/>
      <c r="VXS36" s="23"/>
      <c r="VXT36" s="23"/>
      <c r="VXU36" s="48"/>
      <c r="VXV36" s="48"/>
      <c r="VXW36" s="48"/>
      <c r="VXX36" s="48"/>
      <c r="VXY36" s="49"/>
      <c r="VXZ36" s="49"/>
      <c r="VYA36" s="49"/>
      <c r="VYB36" s="49"/>
      <c r="VYC36" s="24"/>
      <c r="VYD36" s="24"/>
      <c r="VYE36" s="23"/>
      <c r="VYF36" s="23"/>
      <c r="VYG36" s="48"/>
      <c r="VYH36" s="48"/>
      <c r="VYI36" s="48"/>
      <c r="VYJ36" s="48"/>
      <c r="VYK36" s="49"/>
      <c r="VYL36" s="49"/>
      <c r="VYM36" s="49"/>
      <c r="VYN36" s="49"/>
      <c r="VYO36" s="24"/>
      <c r="VYP36" s="24"/>
      <c r="VYQ36" s="23"/>
      <c r="VYR36" s="23"/>
      <c r="VYS36" s="48"/>
      <c r="VYT36" s="48"/>
      <c r="VYU36" s="48"/>
      <c r="VYV36" s="48"/>
      <c r="VYW36" s="49"/>
      <c r="VYX36" s="49"/>
      <c r="VYY36" s="49"/>
      <c r="VYZ36" s="49"/>
      <c r="VZA36" s="24"/>
      <c r="VZB36" s="24"/>
      <c r="VZC36" s="23"/>
      <c r="VZD36" s="23"/>
      <c r="VZE36" s="48"/>
      <c r="VZF36" s="48"/>
      <c r="VZG36" s="48"/>
      <c r="VZH36" s="48"/>
      <c r="VZI36" s="49"/>
      <c r="VZJ36" s="49"/>
      <c r="VZK36" s="49"/>
      <c r="VZL36" s="49"/>
      <c r="VZM36" s="24"/>
      <c r="VZN36" s="24"/>
      <c r="VZO36" s="23"/>
      <c r="VZP36" s="23"/>
      <c r="VZQ36" s="48"/>
      <c r="VZR36" s="48"/>
      <c r="VZS36" s="48"/>
      <c r="VZT36" s="48"/>
      <c r="VZU36" s="49"/>
      <c r="VZV36" s="49"/>
      <c r="VZW36" s="49"/>
      <c r="VZX36" s="49"/>
      <c r="VZY36" s="24"/>
      <c r="VZZ36" s="24"/>
      <c r="WAA36" s="23"/>
      <c r="WAB36" s="23"/>
      <c r="WAC36" s="48"/>
      <c r="WAD36" s="48"/>
      <c r="WAE36" s="48"/>
      <c r="WAF36" s="48"/>
      <c r="WAG36" s="49"/>
      <c r="WAH36" s="49"/>
      <c r="WAI36" s="49"/>
      <c r="WAJ36" s="49"/>
      <c r="WAK36" s="24"/>
      <c r="WAL36" s="24"/>
      <c r="WAM36" s="23"/>
      <c r="WAN36" s="23"/>
      <c r="WAO36" s="48"/>
      <c r="WAP36" s="48"/>
      <c r="WAQ36" s="48"/>
      <c r="WAR36" s="48"/>
      <c r="WAS36" s="49"/>
      <c r="WAT36" s="49"/>
      <c r="WAU36" s="49"/>
      <c r="WAV36" s="49"/>
      <c r="WAW36" s="24"/>
      <c r="WAX36" s="24"/>
      <c r="WAY36" s="23"/>
      <c r="WAZ36" s="23"/>
      <c r="WBA36" s="48"/>
      <c r="WBB36" s="48"/>
      <c r="WBC36" s="48"/>
      <c r="WBD36" s="48"/>
      <c r="WBE36" s="49"/>
      <c r="WBF36" s="49"/>
      <c r="WBG36" s="49"/>
      <c r="WBH36" s="49"/>
      <c r="WBI36" s="24"/>
      <c r="WBJ36" s="24"/>
      <c r="WBK36" s="23"/>
      <c r="WBL36" s="23"/>
      <c r="WBM36" s="48"/>
      <c r="WBN36" s="48"/>
      <c r="WBO36" s="48"/>
      <c r="WBP36" s="48"/>
      <c r="WBQ36" s="49"/>
      <c r="WBR36" s="49"/>
      <c r="WBS36" s="49"/>
      <c r="WBT36" s="49"/>
      <c r="WBU36" s="24"/>
      <c r="WBV36" s="24"/>
      <c r="WBW36" s="23"/>
      <c r="WBX36" s="23"/>
      <c r="WBY36" s="48"/>
      <c r="WBZ36" s="48"/>
      <c r="WCA36" s="48"/>
      <c r="WCB36" s="48"/>
      <c r="WCC36" s="49"/>
      <c r="WCD36" s="49"/>
      <c r="WCE36" s="49"/>
      <c r="WCF36" s="49"/>
      <c r="WCG36" s="24"/>
      <c r="WCH36" s="24"/>
      <c r="WCI36" s="23"/>
      <c r="WCJ36" s="23"/>
      <c r="WCK36" s="48"/>
      <c r="WCL36" s="48"/>
      <c r="WCM36" s="48"/>
      <c r="WCN36" s="48"/>
      <c r="WCO36" s="49"/>
      <c r="WCP36" s="49"/>
      <c r="WCQ36" s="49"/>
      <c r="WCR36" s="49"/>
      <c r="WCS36" s="24"/>
      <c r="WCT36" s="24"/>
      <c r="WCU36" s="23"/>
      <c r="WCV36" s="23"/>
      <c r="WCW36" s="48"/>
      <c r="WCX36" s="48"/>
      <c r="WCY36" s="48"/>
      <c r="WCZ36" s="48"/>
      <c r="WDA36" s="49"/>
      <c r="WDB36" s="49"/>
      <c r="WDC36" s="49"/>
      <c r="WDD36" s="49"/>
      <c r="WDE36" s="24"/>
      <c r="WDF36" s="24"/>
      <c r="WDG36" s="23"/>
      <c r="WDH36" s="23"/>
      <c r="WDI36" s="48"/>
      <c r="WDJ36" s="48"/>
      <c r="WDK36" s="48"/>
      <c r="WDL36" s="48"/>
      <c r="WDM36" s="49"/>
      <c r="WDN36" s="49"/>
      <c r="WDO36" s="49"/>
      <c r="WDP36" s="49"/>
      <c r="WDQ36" s="24"/>
      <c r="WDR36" s="24"/>
      <c r="WDS36" s="23"/>
      <c r="WDT36" s="23"/>
      <c r="WDU36" s="48"/>
      <c r="WDV36" s="48"/>
      <c r="WDW36" s="48"/>
      <c r="WDX36" s="48"/>
      <c r="WDY36" s="49"/>
      <c r="WDZ36" s="49"/>
      <c r="WEA36" s="49"/>
      <c r="WEB36" s="49"/>
      <c r="WEC36" s="24"/>
      <c r="WED36" s="24"/>
      <c r="WEE36" s="23"/>
      <c r="WEF36" s="23"/>
      <c r="WEG36" s="48"/>
      <c r="WEH36" s="48"/>
      <c r="WEI36" s="48"/>
      <c r="WEJ36" s="48"/>
      <c r="WEK36" s="49"/>
      <c r="WEL36" s="49"/>
      <c r="WEM36" s="49"/>
      <c r="WEN36" s="49"/>
      <c r="WEO36" s="24"/>
      <c r="WEP36" s="24"/>
      <c r="WEQ36" s="23"/>
      <c r="WER36" s="23"/>
      <c r="WES36" s="48"/>
      <c r="WET36" s="48"/>
      <c r="WEU36" s="48"/>
      <c r="WEV36" s="48"/>
      <c r="WEW36" s="49"/>
      <c r="WEX36" s="49"/>
      <c r="WEY36" s="49"/>
      <c r="WEZ36" s="49"/>
      <c r="WFA36" s="24"/>
      <c r="WFB36" s="24"/>
      <c r="WFC36" s="23"/>
      <c r="WFD36" s="23"/>
      <c r="WFE36" s="48"/>
      <c r="WFF36" s="48"/>
      <c r="WFG36" s="48"/>
      <c r="WFH36" s="48"/>
      <c r="WFI36" s="49"/>
      <c r="WFJ36" s="49"/>
      <c r="WFK36" s="49"/>
      <c r="WFL36" s="49"/>
      <c r="WFM36" s="24"/>
      <c r="WFN36" s="24"/>
      <c r="WFO36" s="23"/>
      <c r="WFP36" s="23"/>
      <c r="WFQ36" s="48"/>
      <c r="WFR36" s="48"/>
      <c r="WFS36" s="48"/>
      <c r="WFT36" s="48"/>
      <c r="WFU36" s="49"/>
      <c r="WFV36" s="49"/>
      <c r="WFW36" s="49"/>
      <c r="WFX36" s="49"/>
      <c r="WFY36" s="24"/>
      <c r="WFZ36" s="24"/>
      <c r="WGA36" s="23"/>
      <c r="WGB36" s="23"/>
      <c r="WGC36" s="48"/>
      <c r="WGD36" s="48"/>
      <c r="WGE36" s="48"/>
      <c r="WGF36" s="48"/>
      <c r="WGG36" s="49"/>
      <c r="WGH36" s="49"/>
      <c r="WGI36" s="49"/>
      <c r="WGJ36" s="49"/>
      <c r="WGK36" s="24"/>
      <c r="WGL36" s="24"/>
      <c r="WGM36" s="23"/>
      <c r="WGN36" s="23"/>
      <c r="WGO36" s="48"/>
      <c r="WGP36" s="48"/>
      <c r="WGQ36" s="48"/>
      <c r="WGR36" s="48"/>
      <c r="WGS36" s="49"/>
      <c r="WGT36" s="49"/>
      <c r="WGU36" s="49"/>
      <c r="WGV36" s="49"/>
      <c r="WGW36" s="24"/>
      <c r="WGX36" s="24"/>
      <c r="WGY36" s="23"/>
      <c r="WGZ36" s="23"/>
      <c r="WHA36" s="48"/>
      <c r="WHB36" s="48"/>
      <c r="WHC36" s="48"/>
      <c r="WHD36" s="48"/>
      <c r="WHE36" s="49"/>
      <c r="WHF36" s="49"/>
      <c r="WHG36" s="49"/>
      <c r="WHH36" s="49"/>
      <c r="WHI36" s="24"/>
      <c r="WHJ36" s="24"/>
      <c r="WHK36" s="23"/>
      <c r="WHL36" s="23"/>
      <c r="WHM36" s="48"/>
      <c r="WHN36" s="48"/>
      <c r="WHO36" s="48"/>
      <c r="WHP36" s="48"/>
      <c r="WHQ36" s="49"/>
      <c r="WHR36" s="49"/>
      <c r="WHS36" s="49"/>
      <c r="WHT36" s="49"/>
      <c r="WHU36" s="24"/>
      <c r="WHV36" s="24"/>
      <c r="WHW36" s="23"/>
      <c r="WHX36" s="23"/>
      <c r="WHY36" s="48"/>
      <c r="WHZ36" s="48"/>
      <c r="WIA36" s="48"/>
      <c r="WIB36" s="48"/>
      <c r="WIC36" s="49"/>
      <c r="WID36" s="49"/>
      <c r="WIE36" s="49"/>
      <c r="WIF36" s="49"/>
      <c r="WIG36" s="24"/>
      <c r="WIH36" s="24"/>
      <c r="WII36" s="23"/>
      <c r="WIJ36" s="23"/>
      <c r="WIK36" s="48"/>
      <c r="WIL36" s="48"/>
      <c r="WIM36" s="48"/>
      <c r="WIN36" s="48"/>
      <c r="WIO36" s="49"/>
      <c r="WIP36" s="49"/>
      <c r="WIQ36" s="49"/>
      <c r="WIR36" s="49"/>
      <c r="WIS36" s="24"/>
      <c r="WIT36" s="24"/>
      <c r="WIU36" s="23"/>
      <c r="WIV36" s="23"/>
      <c r="WIW36" s="48"/>
      <c r="WIX36" s="48"/>
      <c r="WIY36" s="48"/>
      <c r="WIZ36" s="48"/>
      <c r="WJA36" s="49"/>
      <c r="WJB36" s="49"/>
      <c r="WJC36" s="49"/>
      <c r="WJD36" s="49"/>
      <c r="WJE36" s="24"/>
      <c r="WJF36" s="24"/>
      <c r="WJG36" s="23"/>
      <c r="WJH36" s="23"/>
      <c r="WJI36" s="48"/>
      <c r="WJJ36" s="48"/>
      <c r="WJK36" s="48"/>
      <c r="WJL36" s="48"/>
      <c r="WJM36" s="49"/>
      <c r="WJN36" s="49"/>
      <c r="WJO36" s="49"/>
      <c r="WJP36" s="49"/>
      <c r="WJQ36" s="24"/>
      <c r="WJR36" s="24"/>
      <c r="WJS36" s="23"/>
      <c r="WJT36" s="23"/>
      <c r="WJU36" s="48"/>
      <c r="WJV36" s="48"/>
      <c r="WJW36" s="48"/>
      <c r="WJX36" s="48"/>
      <c r="WJY36" s="49"/>
      <c r="WJZ36" s="49"/>
      <c r="WKA36" s="49"/>
      <c r="WKB36" s="49"/>
      <c r="WKC36" s="24"/>
      <c r="WKD36" s="24"/>
      <c r="WKE36" s="23"/>
      <c r="WKF36" s="23"/>
      <c r="WKG36" s="48"/>
      <c r="WKH36" s="48"/>
      <c r="WKI36" s="48"/>
      <c r="WKJ36" s="48"/>
      <c r="WKK36" s="49"/>
      <c r="WKL36" s="49"/>
      <c r="WKM36" s="49"/>
      <c r="WKN36" s="49"/>
      <c r="WKO36" s="24"/>
      <c r="WKP36" s="24"/>
      <c r="WKQ36" s="23"/>
      <c r="WKR36" s="23"/>
      <c r="WKS36" s="48"/>
      <c r="WKT36" s="48"/>
      <c r="WKU36" s="48"/>
      <c r="WKV36" s="48"/>
      <c r="WKW36" s="49"/>
      <c r="WKX36" s="49"/>
      <c r="WKY36" s="49"/>
      <c r="WKZ36" s="49"/>
      <c r="WLA36" s="24"/>
      <c r="WLB36" s="24"/>
      <c r="WLC36" s="23"/>
      <c r="WLD36" s="23"/>
      <c r="WLE36" s="48"/>
      <c r="WLF36" s="48"/>
      <c r="WLG36" s="48"/>
      <c r="WLH36" s="48"/>
      <c r="WLI36" s="49"/>
      <c r="WLJ36" s="49"/>
      <c r="WLK36" s="49"/>
      <c r="WLL36" s="49"/>
      <c r="WLM36" s="24"/>
      <c r="WLN36" s="24"/>
      <c r="WLO36" s="23"/>
      <c r="WLP36" s="23"/>
      <c r="WLQ36" s="48"/>
      <c r="WLR36" s="48"/>
      <c r="WLS36" s="48"/>
      <c r="WLT36" s="48"/>
      <c r="WLU36" s="49"/>
      <c r="WLV36" s="49"/>
      <c r="WLW36" s="49"/>
      <c r="WLX36" s="49"/>
      <c r="WLY36" s="24"/>
      <c r="WLZ36" s="24"/>
      <c r="WMA36" s="23"/>
      <c r="WMB36" s="23"/>
      <c r="WMC36" s="48"/>
      <c r="WMD36" s="48"/>
      <c r="WME36" s="48"/>
      <c r="WMF36" s="48"/>
      <c r="WMG36" s="49"/>
      <c r="WMH36" s="49"/>
      <c r="WMI36" s="49"/>
      <c r="WMJ36" s="49"/>
      <c r="WMK36" s="24"/>
      <c r="WML36" s="24"/>
      <c r="WMM36" s="23"/>
      <c r="WMN36" s="23"/>
      <c r="WMO36" s="48"/>
      <c r="WMP36" s="48"/>
      <c r="WMQ36" s="48"/>
      <c r="WMR36" s="48"/>
      <c r="WMS36" s="49"/>
      <c r="WMT36" s="49"/>
      <c r="WMU36" s="49"/>
      <c r="WMV36" s="49"/>
      <c r="WMW36" s="24"/>
      <c r="WMX36" s="24"/>
      <c r="WMY36" s="23"/>
      <c r="WMZ36" s="23"/>
      <c r="WNA36" s="48"/>
      <c r="WNB36" s="48"/>
      <c r="WNC36" s="48"/>
      <c r="WND36" s="48"/>
      <c r="WNE36" s="49"/>
      <c r="WNF36" s="49"/>
      <c r="WNG36" s="49"/>
      <c r="WNH36" s="49"/>
      <c r="WNI36" s="24"/>
      <c r="WNJ36" s="24"/>
      <c r="WNK36" s="23"/>
      <c r="WNL36" s="23"/>
      <c r="WNM36" s="48"/>
      <c r="WNN36" s="48"/>
      <c r="WNO36" s="48"/>
      <c r="WNP36" s="48"/>
      <c r="WNQ36" s="49"/>
      <c r="WNR36" s="49"/>
      <c r="WNS36" s="49"/>
      <c r="WNT36" s="49"/>
      <c r="WNU36" s="24"/>
      <c r="WNV36" s="24"/>
      <c r="WNW36" s="23"/>
      <c r="WNX36" s="23"/>
      <c r="WNY36" s="48"/>
      <c r="WNZ36" s="48"/>
      <c r="WOA36" s="48"/>
      <c r="WOB36" s="48"/>
      <c r="WOC36" s="49"/>
      <c r="WOD36" s="49"/>
      <c r="WOE36" s="49"/>
      <c r="WOF36" s="49"/>
      <c r="WOG36" s="24"/>
      <c r="WOH36" s="24"/>
      <c r="WOI36" s="23"/>
      <c r="WOJ36" s="23"/>
      <c r="WOK36" s="48"/>
      <c r="WOL36" s="48"/>
      <c r="WOM36" s="48"/>
      <c r="WON36" s="48"/>
      <c r="WOO36" s="49"/>
      <c r="WOP36" s="49"/>
      <c r="WOQ36" s="49"/>
      <c r="WOR36" s="49"/>
      <c r="WOS36" s="24"/>
      <c r="WOT36" s="24"/>
      <c r="WOU36" s="23"/>
      <c r="WOV36" s="23"/>
      <c r="WOW36" s="48"/>
      <c r="WOX36" s="48"/>
      <c r="WOY36" s="48"/>
      <c r="WOZ36" s="48"/>
      <c r="WPA36" s="49"/>
      <c r="WPB36" s="49"/>
      <c r="WPC36" s="49"/>
      <c r="WPD36" s="49"/>
      <c r="WPE36" s="24"/>
      <c r="WPF36" s="24"/>
      <c r="WPG36" s="23"/>
      <c r="WPH36" s="23"/>
      <c r="WPI36" s="48"/>
      <c r="WPJ36" s="48"/>
      <c r="WPK36" s="48"/>
      <c r="WPL36" s="48"/>
      <c r="WPM36" s="49"/>
      <c r="WPN36" s="49"/>
      <c r="WPO36" s="49"/>
      <c r="WPP36" s="49"/>
      <c r="WPQ36" s="24"/>
      <c r="WPR36" s="24"/>
      <c r="WPS36" s="23"/>
      <c r="WPT36" s="23"/>
      <c r="WPU36" s="48"/>
      <c r="WPV36" s="48"/>
      <c r="WPW36" s="48"/>
      <c r="WPX36" s="48"/>
      <c r="WPY36" s="49"/>
      <c r="WPZ36" s="49"/>
      <c r="WQA36" s="49"/>
      <c r="WQB36" s="49"/>
      <c r="WQC36" s="24"/>
      <c r="WQD36" s="24"/>
      <c r="WQE36" s="23"/>
      <c r="WQF36" s="23"/>
      <c r="WQG36" s="48"/>
      <c r="WQH36" s="48"/>
      <c r="WQI36" s="48"/>
      <c r="WQJ36" s="48"/>
      <c r="WQK36" s="49"/>
      <c r="WQL36" s="49"/>
      <c r="WQM36" s="49"/>
      <c r="WQN36" s="49"/>
      <c r="WQO36" s="24"/>
      <c r="WQP36" s="24"/>
      <c r="WQQ36" s="23"/>
      <c r="WQR36" s="23"/>
      <c r="WQS36" s="48"/>
      <c r="WQT36" s="48"/>
      <c r="WQU36" s="48"/>
      <c r="WQV36" s="48"/>
      <c r="WQW36" s="49"/>
      <c r="WQX36" s="49"/>
      <c r="WQY36" s="49"/>
      <c r="WQZ36" s="49"/>
      <c r="WRA36" s="24"/>
      <c r="WRB36" s="24"/>
      <c r="WRC36" s="23"/>
      <c r="WRD36" s="23"/>
      <c r="WRE36" s="48"/>
      <c r="WRF36" s="48"/>
      <c r="WRG36" s="48"/>
      <c r="WRH36" s="48"/>
      <c r="WRI36" s="49"/>
      <c r="WRJ36" s="49"/>
      <c r="WRK36" s="49"/>
      <c r="WRL36" s="49"/>
      <c r="WRM36" s="24"/>
      <c r="WRN36" s="24"/>
      <c r="WRO36" s="23"/>
      <c r="WRP36" s="23"/>
      <c r="WRQ36" s="48"/>
      <c r="WRR36" s="48"/>
      <c r="WRS36" s="48"/>
      <c r="WRT36" s="48"/>
      <c r="WRU36" s="49"/>
      <c r="WRV36" s="49"/>
      <c r="WRW36" s="49"/>
      <c r="WRX36" s="49"/>
      <c r="WRY36" s="24"/>
      <c r="WRZ36" s="24"/>
      <c r="WSA36" s="23"/>
      <c r="WSB36" s="23"/>
      <c r="WSC36" s="48"/>
      <c r="WSD36" s="48"/>
      <c r="WSE36" s="48"/>
      <c r="WSF36" s="48"/>
      <c r="WSG36" s="49"/>
      <c r="WSH36" s="49"/>
      <c r="WSI36" s="49"/>
      <c r="WSJ36" s="49"/>
      <c r="WSK36" s="24"/>
      <c r="WSL36" s="24"/>
      <c r="WSM36" s="23"/>
      <c r="WSN36" s="23"/>
      <c r="WSO36" s="48"/>
      <c r="WSP36" s="48"/>
      <c r="WSQ36" s="48"/>
      <c r="WSR36" s="48"/>
      <c r="WSS36" s="49"/>
      <c r="WST36" s="49"/>
      <c r="WSU36" s="49"/>
      <c r="WSV36" s="49"/>
      <c r="WSW36" s="24"/>
      <c r="WSX36" s="24"/>
      <c r="WSY36" s="23"/>
      <c r="WSZ36" s="23"/>
      <c r="WTA36" s="48"/>
      <c r="WTB36" s="48"/>
      <c r="WTC36" s="48"/>
      <c r="WTD36" s="48"/>
      <c r="WTE36" s="49"/>
      <c r="WTF36" s="49"/>
      <c r="WTG36" s="49"/>
      <c r="WTH36" s="49"/>
      <c r="WTI36" s="24"/>
      <c r="WTJ36" s="24"/>
      <c r="WTK36" s="23"/>
      <c r="WTL36" s="23"/>
      <c r="WTM36" s="48"/>
      <c r="WTN36" s="48"/>
      <c r="WTO36" s="48"/>
      <c r="WTP36" s="48"/>
      <c r="WTQ36" s="49"/>
      <c r="WTR36" s="49"/>
      <c r="WTS36" s="49"/>
      <c r="WTT36" s="49"/>
      <c r="WTU36" s="24"/>
      <c r="WTV36" s="24"/>
      <c r="WTW36" s="23"/>
      <c r="WTX36" s="23"/>
      <c r="WTY36" s="48"/>
      <c r="WTZ36" s="48"/>
      <c r="WUA36" s="48"/>
      <c r="WUB36" s="48"/>
      <c r="WUC36" s="49"/>
      <c r="WUD36" s="49"/>
      <c r="WUE36" s="49"/>
      <c r="WUF36" s="49"/>
      <c r="WUG36" s="24"/>
      <c r="WUH36" s="24"/>
      <c r="WUI36" s="23"/>
      <c r="WUJ36" s="23"/>
      <c r="WUK36" s="48"/>
      <c r="WUL36" s="48"/>
      <c r="WUM36" s="48"/>
      <c r="WUN36" s="48"/>
      <c r="WUO36" s="49"/>
      <c r="WUP36" s="49"/>
      <c r="WUQ36" s="49"/>
      <c r="WUR36" s="49"/>
      <c r="WUS36" s="24"/>
      <c r="WUT36" s="24"/>
      <c r="WUU36" s="23"/>
      <c r="WUV36" s="23"/>
      <c r="WUW36" s="48"/>
      <c r="WUX36" s="48"/>
      <c r="WUY36" s="48"/>
      <c r="WUZ36" s="48"/>
      <c r="WVA36" s="49"/>
      <c r="WVB36" s="49"/>
      <c r="WVC36" s="49"/>
      <c r="WVD36" s="49"/>
      <c r="WVE36" s="24"/>
      <c r="WVF36" s="24"/>
      <c r="WVG36" s="23"/>
      <c r="WVH36" s="23"/>
      <c r="WVI36" s="48"/>
      <c r="WVJ36" s="48"/>
      <c r="WVK36" s="48"/>
      <c r="WVL36" s="48"/>
      <c r="WVM36" s="49"/>
      <c r="WVN36" s="49"/>
      <c r="WVO36" s="49"/>
      <c r="WVP36" s="49"/>
      <c r="WVQ36" s="24"/>
      <c r="WVR36" s="24"/>
      <c r="WVS36" s="23"/>
      <c r="WVT36" s="23"/>
      <c r="WVU36" s="48"/>
      <c r="WVV36" s="48"/>
      <c r="WVW36" s="48"/>
      <c r="WVX36" s="48"/>
      <c r="WVY36" s="49"/>
      <c r="WVZ36" s="49"/>
      <c r="WWA36" s="49"/>
      <c r="WWB36" s="49"/>
      <c r="WWC36" s="24"/>
      <c r="WWD36" s="24"/>
      <c r="WWE36" s="23"/>
      <c r="WWF36" s="23"/>
      <c r="WWG36" s="48"/>
      <c r="WWH36" s="48"/>
      <c r="WWI36" s="48"/>
      <c r="WWJ36" s="48"/>
      <c r="WWK36" s="49"/>
      <c r="WWL36" s="49"/>
      <c r="WWM36" s="49"/>
      <c r="WWN36" s="49"/>
      <c r="WWO36" s="24"/>
      <c r="WWP36" s="24"/>
      <c r="WWQ36" s="23"/>
      <c r="WWR36" s="23"/>
      <c r="WWS36" s="48"/>
      <c r="WWT36" s="48"/>
      <c r="WWU36" s="48"/>
      <c r="WWV36" s="48"/>
      <c r="WWW36" s="49"/>
      <c r="WWX36" s="49"/>
      <c r="WWY36" s="49"/>
      <c r="WWZ36" s="49"/>
      <c r="WXA36" s="24"/>
      <c r="WXB36" s="24"/>
      <c r="WXC36" s="23"/>
      <c r="WXD36" s="23"/>
      <c r="WXE36" s="48"/>
      <c r="WXF36" s="48"/>
      <c r="WXG36" s="48"/>
      <c r="WXH36" s="48"/>
      <c r="WXI36" s="49"/>
      <c r="WXJ36" s="49"/>
      <c r="WXK36" s="49"/>
      <c r="WXL36" s="49"/>
      <c r="WXM36" s="24"/>
      <c r="WXN36" s="24"/>
      <c r="WXO36" s="23"/>
      <c r="WXP36" s="23"/>
      <c r="WXQ36" s="48"/>
      <c r="WXR36" s="48"/>
      <c r="WXS36" s="48"/>
      <c r="WXT36" s="48"/>
      <c r="WXU36" s="49"/>
      <c r="WXV36" s="49"/>
      <c r="WXW36" s="49"/>
      <c r="WXX36" s="49"/>
      <c r="WXY36" s="24"/>
      <c r="WXZ36" s="24"/>
      <c r="WYA36" s="23"/>
      <c r="WYB36" s="23"/>
      <c r="WYC36" s="48"/>
      <c r="WYD36" s="48"/>
      <c r="WYE36" s="48"/>
      <c r="WYF36" s="48"/>
      <c r="WYG36" s="49"/>
      <c r="WYH36" s="49"/>
      <c r="WYI36" s="49"/>
      <c r="WYJ36" s="49"/>
      <c r="WYK36" s="24"/>
      <c r="WYL36" s="24"/>
      <c r="WYM36" s="23"/>
      <c r="WYN36" s="23"/>
      <c r="WYO36" s="48"/>
      <c r="WYP36" s="48"/>
      <c r="WYQ36" s="48"/>
      <c r="WYR36" s="48"/>
      <c r="WYS36" s="49"/>
      <c r="WYT36" s="49"/>
      <c r="WYU36" s="49"/>
      <c r="WYV36" s="49"/>
      <c r="WYW36" s="24"/>
      <c r="WYX36" s="24"/>
      <c r="WYY36" s="23"/>
      <c r="WYZ36" s="23"/>
      <c r="WZA36" s="48"/>
      <c r="WZB36" s="48"/>
      <c r="WZC36" s="48"/>
      <c r="WZD36" s="48"/>
      <c r="WZE36" s="49"/>
      <c r="WZF36" s="49"/>
      <c r="WZG36" s="49"/>
      <c r="WZH36" s="49"/>
      <c r="WZI36" s="24"/>
      <c r="WZJ36" s="24"/>
      <c r="WZK36" s="23"/>
      <c r="WZL36" s="23"/>
      <c r="WZM36" s="48"/>
      <c r="WZN36" s="48"/>
      <c r="WZO36" s="48"/>
      <c r="WZP36" s="48"/>
      <c r="WZQ36" s="49"/>
      <c r="WZR36" s="49"/>
      <c r="WZS36" s="49"/>
      <c r="WZT36" s="49"/>
      <c r="WZU36" s="24"/>
      <c r="WZV36" s="24"/>
      <c r="WZW36" s="23"/>
      <c r="WZX36" s="23"/>
      <c r="WZY36" s="48"/>
      <c r="WZZ36" s="48"/>
      <c r="XAA36" s="48"/>
      <c r="XAB36" s="48"/>
      <c r="XAC36" s="49"/>
      <c r="XAD36" s="49"/>
      <c r="XAE36" s="49"/>
      <c r="XAF36" s="49"/>
      <c r="XAG36" s="24"/>
      <c r="XAH36" s="24"/>
      <c r="XAI36" s="23"/>
      <c r="XAJ36" s="23"/>
      <c r="XAK36" s="48"/>
      <c r="XAL36" s="48"/>
      <c r="XAM36" s="48"/>
      <c r="XAN36" s="48"/>
      <c r="XAO36" s="49"/>
      <c r="XAP36" s="49"/>
      <c r="XAQ36" s="49"/>
      <c r="XAR36" s="49"/>
      <c r="XAS36" s="24"/>
      <c r="XAT36" s="24"/>
      <c r="XAU36" s="23"/>
      <c r="XAV36" s="23"/>
      <c r="XAW36" s="48"/>
      <c r="XAX36" s="48"/>
      <c r="XAY36" s="48"/>
      <c r="XAZ36" s="48"/>
      <c r="XBA36" s="49"/>
      <c r="XBB36" s="49"/>
      <c r="XBC36" s="49"/>
      <c r="XBD36" s="49"/>
      <c r="XBE36" s="24"/>
      <c r="XBF36" s="24"/>
      <c r="XBG36" s="23"/>
      <c r="XBH36" s="23"/>
      <c r="XBI36" s="48"/>
      <c r="XBJ36" s="48"/>
      <c r="XBK36" s="48"/>
      <c r="XBL36" s="48"/>
      <c r="XBM36" s="49"/>
      <c r="XBN36" s="49"/>
      <c r="XBO36" s="49"/>
      <c r="XBP36" s="49"/>
      <c r="XBQ36" s="24"/>
      <c r="XBR36" s="24"/>
      <c r="XBS36" s="23"/>
      <c r="XBT36" s="23"/>
      <c r="XBU36" s="48"/>
      <c r="XBV36" s="48"/>
      <c r="XBW36" s="48"/>
      <c r="XBX36" s="48"/>
      <c r="XBY36" s="49"/>
      <c r="XBZ36" s="49"/>
      <c r="XCA36" s="49"/>
      <c r="XCB36" s="49"/>
      <c r="XCC36" s="24"/>
      <c r="XCD36" s="24"/>
      <c r="XCE36" s="23"/>
      <c r="XCF36" s="23"/>
      <c r="XCG36" s="48"/>
      <c r="XCH36" s="48"/>
      <c r="XCI36" s="48"/>
      <c r="XCJ36" s="48"/>
      <c r="XCK36" s="49"/>
      <c r="XCL36" s="49"/>
      <c r="XCM36" s="49"/>
      <c r="XCN36" s="49"/>
      <c r="XCO36" s="24"/>
      <c r="XCP36" s="24"/>
      <c r="XCQ36" s="23"/>
      <c r="XCR36" s="23"/>
      <c r="XCS36" s="48"/>
      <c r="XCT36" s="48"/>
      <c r="XCU36" s="48"/>
      <c r="XCV36" s="48"/>
      <c r="XCW36" s="49"/>
      <c r="XCX36" s="49"/>
      <c r="XCY36" s="49"/>
      <c r="XCZ36" s="49"/>
      <c r="XDA36" s="24"/>
      <c r="XDB36" s="24"/>
      <c r="XDC36" s="23"/>
      <c r="XDD36" s="23"/>
      <c r="XDE36" s="48"/>
      <c r="XDF36" s="48"/>
      <c r="XDG36" s="48"/>
      <c r="XDH36" s="48"/>
      <c r="XDI36" s="49"/>
      <c r="XDJ36" s="49"/>
      <c r="XDK36" s="49"/>
      <c r="XDL36" s="49"/>
      <c r="XDM36" s="24"/>
      <c r="XDN36" s="24"/>
      <c r="XDO36" s="23"/>
      <c r="XDP36" s="23"/>
      <c r="XDQ36" s="48"/>
      <c r="XDR36" s="48"/>
      <c r="XDS36" s="48"/>
      <c r="XDT36" s="48"/>
      <c r="XDU36" s="49"/>
      <c r="XDV36" s="49"/>
      <c r="XDW36" s="49"/>
      <c r="XDX36" s="49"/>
      <c r="XDY36" s="24"/>
      <c r="XDZ36" s="24"/>
      <c r="XEA36" s="23"/>
      <c r="XEB36" s="23"/>
      <c r="XEC36" s="48"/>
      <c r="XED36" s="48"/>
      <c r="XEE36" s="48"/>
      <c r="XEF36" s="48"/>
      <c r="XEG36" s="49"/>
      <c r="XEH36" s="49"/>
      <c r="XEI36" s="49"/>
      <c r="XEJ36" s="49"/>
      <c r="XEK36" s="24"/>
      <c r="XEL36" s="24"/>
      <c r="XEM36" s="23"/>
      <c r="XEN36" s="23"/>
      <c r="XEO36" s="48"/>
      <c r="XEP36" s="48"/>
      <c r="XEQ36" s="48"/>
      <c r="XER36" s="48"/>
      <c r="XES36" s="49"/>
      <c r="XET36" s="49"/>
      <c r="XEU36" s="49"/>
      <c r="XEV36" s="49"/>
      <c r="XEW36" s="24"/>
      <c r="XEX36" s="24"/>
      <c r="XEY36" s="23"/>
      <c r="XEZ36" s="23"/>
      <c r="XFA36" s="48"/>
      <c r="XFB36" s="48"/>
    </row>
    <row r="37" spans="1:16382" s="18" customFormat="1" ht="20.100000000000001" customHeight="1" x14ac:dyDescent="0.25">
      <c r="A37" s="42"/>
      <c r="B37" s="17" t="s">
        <v>99</v>
      </c>
      <c r="C37" s="50">
        <v>12343205</v>
      </c>
      <c r="D37" s="51">
        <v>12938420</v>
      </c>
      <c r="E37" s="51">
        <v>15539519</v>
      </c>
      <c r="F37" s="329">
        <v>17536410</v>
      </c>
      <c r="G37" s="51">
        <v>17969260</v>
      </c>
      <c r="H37" s="216">
        <v>19016205</v>
      </c>
      <c r="J37" s="179">
        <f t="shared" ref="J37:O37" si="32">C37/C36</f>
        <v>0.87900385016234917</v>
      </c>
      <c r="K37" s="52">
        <f t="shared" si="32"/>
        <v>0.87360987745348762</v>
      </c>
      <c r="L37" s="52">
        <f t="shared" si="32"/>
        <v>0.8816848418138078</v>
      </c>
      <c r="M37" s="52">
        <f t="shared" si="32"/>
        <v>0.87325943534859196</v>
      </c>
      <c r="N37" s="275">
        <f t="shared" si="32"/>
        <v>0.87206367054921652</v>
      </c>
      <c r="O37" s="251">
        <f t="shared" si="32"/>
        <v>0.8726102365218138</v>
      </c>
      <c r="Q37" s="139">
        <f t="shared" si="1"/>
        <v>5.8263111558294556E-2</v>
      </c>
      <c r="R37" s="136">
        <f t="shared" si="3"/>
        <v>5.4656597259727935E-2</v>
      </c>
      <c r="V37"/>
      <c r="W37"/>
      <c r="X37"/>
      <c r="Y37"/>
      <c r="Z37"/>
      <c r="AA3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</row>
    <row r="38" spans="1:16382" s="18" customFormat="1" ht="20.100000000000001" customHeight="1" thickBot="1" x14ac:dyDescent="0.3">
      <c r="A38" s="42"/>
      <c r="B38" s="17" t="s">
        <v>100</v>
      </c>
      <c r="C38" s="50">
        <v>1699060</v>
      </c>
      <c r="D38" s="51">
        <v>1871875</v>
      </c>
      <c r="E38" s="51">
        <v>2085281</v>
      </c>
      <c r="F38" s="329">
        <v>2545148</v>
      </c>
      <c r="G38" s="51">
        <v>2636185</v>
      </c>
      <c r="H38" s="216">
        <v>2776119</v>
      </c>
      <c r="J38" s="179">
        <f t="shared" ref="J38:O38" si="33">C38/C36</f>
        <v>0.12099614983765083</v>
      </c>
      <c r="K38" s="52">
        <f t="shared" si="33"/>
        <v>0.12639012254651241</v>
      </c>
      <c r="L38" s="52">
        <f t="shared" si="33"/>
        <v>0.11831515818619219</v>
      </c>
      <c r="M38" s="52">
        <f t="shared" si="33"/>
        <v>0.12674056465140801</v>
      </c>
      <c r="N38" s="275">
        <f t="shared" si="33"/>
        <v>0.12793632945078351</v>
      </c>
      <c r="O38" s="251">
        <f t="shared" si="33"/>
        <v>0.12738976347818617</v>
      </c>
      <c r="Q38" s="137">
        <f t="shared" si="1"/>
        <v>5.3082010556922216E-2</v>
      </c>
      <c r="R38" s="136">
        <f t="shared" si="3"/>
        <v>-5.4656597259733486E-2</v>
      </c>
      <c r="V38"/>
      <c r="W38"/>
      <c r="X38"/>
      <c r="Y38"/>
      <c r="Z38"/>
      <c r="AA38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</row>
    <row r="39" spans="1:16382" ht="20.100000000000001" customHeight="1" thickBot="1" x14ac:dyDescent="0.3">
      <c r="A39" s="22" t="s">
        <v>6</v>
      </c>
      <c r="B39" s="23"/>
      <c r="C39" s="29">
        <v>47928070</v>
      </c>
      <c r="D39" s="30">
        <v>45576684</v>
      </c>
      <c r="E39" s="30">
        <v>43835850</v>
      </c>
      <c r="F39" s="62">
        <v>45113270</v>
      </c>
      <c r="G39" s="30">
        <v>38329383</v>
      </c>
      <c r="H39" s="215">
        <v>39213524</v>
      </c>
      <c r="J39" s="178">
        <f t="shared" ref="J39:O39" si="34">C39/C45</f>
        <v>0.43675321806131939</v>
      </c>
      <c r="K39" s="40">
        <f t="shared" si="34"/>
        <v>0.40561739262985674</v>
      </c>
      <c r="L39" s="40">
        <f t="shared" si="34"/>
        <v>0.38083730560037787</v>
      </c>
      <c r="M39" s="40">
        <f t="shared" si="34"/>
        <v>0.36206585693977811</v>
      </c>
      <c r="N39" s="332">
        <f t="shared" si="34"/>
        <v>0.34222030590845059</v>
      </c>
      <c r="O39" s="249">
        <f t="shared" si="34"/>
        <v>0.33974411830024442</v>
      </c>
      <c r="Q39" s="134">
        <f t="shared" si="1"/>
        <v>2.3066924922845743E-2</v>
      </c>
      <c r="R39" s="163">
        <f t="shared" si="3"/>
        <v>-0.24761876082061707</v>
      </c>
    </row>
    <row r="40" spans="1:16382" s="18" customFormat="1" ht="20.100000000000001" customHeight="1" x14ac:dyDescent="0.25">
      <c r="A40" s="42"/>
      <c r="B40" s="17" t="s">
        <v>99</v>
      </c>
      <c r="C40" s="50">
        <v>34742771</v>
      </c>
      <c r="D40" s="51">
        <v>33774671</v>
      </c>
      <c r="E40" s="51">
        <v>33251813</v>
      </c>
      <c r="F40" s="329">
        <v>34295432</v>
      </c>
      <c r="G40" s="51">
        <v>29413298</v>
      </c>
      <c r="H40" s="216">
        <v>30212668</v>
      </c>
      <c r="J40" s="179">
        <f t="shared" ref="J40:O40" si="35">C40/C39</f>
        <v>0.72489401304913803</v>
      </c>
      <c r="K40" s="52">
        <f t="shared" si="35"/>
        <v>0.74105152099261984</v>
      </c>
      <c r="L40" s="52">
        <f t="shared" si="35"/>
        <v>0.75855294239760374</v>
      </c>
      <c r="M40" s="52">
        <f t="shared" si="35"/>
        <v>0.76020718515860186</v>
      </c>
      <c r="N40" s="275">
        <f t="shared" si="35"/>
        <v>0.76738250652247653</v>
      </c>
      <c r="O40" s="251">
        <f t="shared" si="35"/>
        <v>0.77046551592761725</v>
      </c>
      <c r="Q40" s="139">
        <f t="shared" si="1"/>
        <v>2.717716320012805E-2</v>
      </c>
      <c r="R40" s="136">
        <f t="shared" si="3"/>
        <v>0.30830094051407242</v>
      </c>
      <c r="V40"/>
      <c r="W40"/>
      <c r="X40"/>
      <c r="Y40"/>
      <c r="Z40"/>
      <c r="AA40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</row>
    <row r="41" spans="1:16382" s="18" customFormat="1" ht="20.100000000000001" customHeight="1" thickBot="1" x14ac:dyDescent="0.3">
      <c r="A41" s="42"/>
      <c r="B41" s="17" t="s">
        <v>100</v>
      </c>
      <c r="C41" s="50">
        <v>13185299</v>
      </c>
      <c r="D41" s="51">
        <v>11802013</v>
      </c>
      <c r="E41" s="51">
        <v>10584037</v>
      </c>
      <c r="F41" s="329">
        <v>10817838</v>
      </c>
      <c r="G41" s="51">
        <v>8916085</v>
      </c>
      <c r="H41" s="216">
        <v>9000856</v>
      </c>
      <c r="J41" s="179">
        <f t="shared" ref="J41:O41" si="36">C41/C39</f>
        <v>0.27510598695086197</v>
      </c>
      <c r="K41" s="52">
        <f t="shared" si="36"/>
        <v>0.25894847900738016</v>
      </c>
      <c r="L41" s="52">
        <f t="shared" si="36"/>
        <v>0.24144705760239621</v>
      </c>
      <c r="M41" s="52">
        <f t="shared" si="36"/>
        <v>0.23979281484139811</v>
      </c>
      <c r="N41" s="275">
        <f t="shared" si="36"/>
        <v>0.2326174934775235</v>
      </c>
      <c r="O41" s="251">
        <f t="shared" si="36"/>
        <v>0.22953448407238278</v>
      </c>
      <c r="Q41" s="137">
        <f t="shared" si="1"/>
        <v>9.5076482559329576E-3</v>
      </c>
      <c r="R41" s="136">
        <f t="shared" si="3"/>
        <v>-0.30830094051407242</v>
      </c>
      <c r="V41"/>
      <c r="W41"/>
      <c r="X41"/>
      <c r="Y41"/>
      <c r="Z41"/>
      <c r="AA41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</row>
    <row r="42" spans="1:16382" ht="20.100000000000001" customHeight="1" thickBot="1" x14ac:dyDescent="0.3">
      <c r="A42" s="22" t="s">
        <v>7</v>
      </c>
      <c r="B42" s="23"/>
      <c r="C42" s="29">
        <v>286172</v>
      </c>
      <c r="D42" s="30">
        <v>394480</v>
      </c>
      <c r="E42" s="30">
        <v>483510</v>
      </c>
      <c r="F42" s="62">
        <v>414991</v>
      </c>
      <c r="G42" s="30">
        <v>225289</v>
      </c>
      <c r="H42" s="215">
        <v>216596</v>
      </c>
      <c r="J42" s="178">
        <f t="shared" ref="J42:O42" si="37">C42/C45</f>
        <v>2.6077941782142256E-3</v>
      </c>
      <c r="K42" s="40">
        <f t="shared" si="37"/>
        <v>3.5107413484628653E-3</v>
      </c>
      <c r="L42" s="40">
        <f t="shared" si="37"/>
        <v>4.2006404719159935E-3</v>
      </c>
      <c r="M42" s="40">
        <f t="shared" si="37"/>
        <v>3.3305958986634189E-3</v>
      </c>
      <c r="N42" s="332">
        <f t="shared" si="37"/>
        <v>2.0114717343039132E-3</v>
      </c>
      <c r="O42" s="249">
        <f t="shared" si="37"/>
        <v>1.8765775054381682E-3</v>
      </c>
      <c r="Q42" s="95">
        <f t="shared" si="1"/>
        <v>-3.8585993989941808E-2</v>
      </c>
      <c r="R42" s="163">
        <f t="shared" si="3"/>
        <v>-1.3489422886574492E-2</v>
      </c>
    </row>
    <row r="43" spans="1:16382" s="18" customFormat="1" ht="20.100000000000001" customHeight="1" x14ac:dyDescent="0.25">
      <c r="A43" s="42"/>
      <c r="B43" s="17" t="s">
        <v>99</v>
      </c>
      <c r="C43" s="50">
        <v>262078</v>
      </c>
      <c r="D43" s="51">
        <v>372736</v>
      </c>
      <c r="E43" s="51">
        <v>461184</v>
      </c>
      <c r="F43" s="329">
        <v>398506</v>
      </c>
      <c r="G43" s="51">
        <v>213742</v>
      </c>
      <c r="H43" s="216">
        <v>206753</v>
      </c>
      <c r="J43" s="179">
        <f t="shared" ref="J43:O43" si="38">C43/C42</f>
        <v>0.91580587898187105</v>
      </c>
      <c r="K43" s="52">
        <f t="shared" si="38"/>
        <v>0.94487933482052322</v>
      </c>
      <c r="L43" s="52">
        <f t="shared" si="38"/>
        <v>0.95382515356455921</v>
      </c>
      <c r="M43" s="52">
        <f t="shared" si="38"/>
        <v>0.96027624695475322</v>
      </c>
      <c r="N43" s="275">
        <f t="shared" si="38"/>
        <v>0.94874583312989091</v>
      </c>
      <c r="O43" s="251">
        <f t="shared" si="38"/>
        <v>0.95455594747825445</v>
      </c>
      <c r="Q43" s="139">
        <f t="shared" si="1"/>
        <v>-3.2698299819408444E-2</v>
      </c>
      <c r="R43" s="136">
        <f t="shared" si="3"/>
        <v>0.58101143483635376</v>
      </c>
      <c r="V43"/>
      <c r="W43"/>
      <c r="X43"/>
      <c r="Y43"/>
      <c r="Z43"/>
      <c r="AA4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</row>
    <row r="44" spans="1:16382" s="18" customFormat="1" ht="20.100000000000001" customHeight="1" thickBot="1" x14ac:dyDescent="0.3">
      <c r="A44" s="42"/>
      <c r="B44" s="17" t="s">
        <v>100</v>
      </c>
      <c r="C44" s="50">
        <v>24094</v>
      </c>
      <c r="D44" s="51">
        <v>21744</v>
      </c>
      <c r="E44" s="51">
        <v>22326</v>
      </c>
      <c r="F44" s="329">
        <v>16485</v>
      </c>
      <c r="G44" s="51">
        <v>11547</v>
      </c>
      <c r="H44" s="216">
        <v>9843</v>
      </c>
      <c r="J44" s="179">
        <f t="shared" ref="J44:O44" si="39">C44/C42</f>
        <v>8.4194121018128953E-2</v>
      </c>
      <c r="K44" s="59">
        <f t="shared" si="39"/>
        <v>5.512066517947678E-2</v>
      </c>
      <c r="L44" s="59">
        <f t="shared" si="39"/>
        <v>4.6174846435440842E-2</v>
      </c>
      <c r="M44" s="59">
        <f t="shared" si="39"/>
        <v>3.9723753045246765E-2</v>
      </c>
      <c r="N44" s="275">
        <f t="shared" si="39"/>
        <v>5.1254166870109058E-2</v>
      </c>
      <c r="O44" s="251">
        <f t="shared" si="39"/>
        <v>4.5444052521745555E-2</v>
      </c>
      <c r="Q44" s="137">
        <f t="shared" si="1"/>
        <v>-0.14757079760976877</v>
      </c>
      <c r="R44" s="136">
        <f t="shared" si="3"/>
        <v>-0.58101143483635032</v>
      </c>
      <c r="V44"/>
      <c r="W44"/>
      <c r="X44"/>
      <c r="Y44"/>
      <c r="Z44"/>
      <c r="AA44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</row>
    <row r="45" spans="1:16382" ht="20.100000000000001" customHeight="1" thickBot="1" x14ac:dyDescent="0.3">
      <c r="A45" s="105" t="s">
        <v>27</v>
      </c>
      <c r="B45" s="130"/>
      <c r="C45" s="114">
        <f t="shared" ref="C45:E46" si="40">C7+C10+C13+C16+C18+C21+C24+C27+C30+C33+C36+C39+C42</f>
        <v>109737188</v>
      </c>
      <c r="D45" s="115">
        <f t="shared" si="40"/>
        <v>112363732</v>
      </c>
      <c r="E45" s="115">
        <f t="shared" si="40"/>
        <v>115103876</v>
      </c>
      <c r="F45" s="115">
        <f t="shared" ref="F45" si="41">F7+F10+F13+F16+F18+F21+F24+F27+F30+F33+F36+F39+F42</f>
        <v>124599625</v>
      </c>
      <c r="G45" s="247">
        <f t="shared" ref="G45:H45" si="42">G7+G10+G13+G16+G18+G21+G24+G27+G30+G33+G36+G39+G42</f>
        <v>112002071</v>
      </c>
      <c r="H45" s="245">
        <f t="shared" si="42"/>
        <v>115420759</v>
      </c>
      <c r="J45" s="120">
        <f>J7+J10+J13+J16+J18+J21+J24+J27+J30+J33+J36+J39+J42</f>
        <v>1.0000000000000002</v>
      </c>
      <c r="K45" s="116">
        <f>K7+K10+K13+K16+K18+K21+K24+K27+K30+K33+K36+K39+K42</f>
        <v>1</v>
      </c>
      <c r="L45" s="116">
        <f>L7+L10+L13+L16+L18+L21+L24+L27+L30+L33+L36+L39+L42</f>
        <v>1</v>
      </c>
      <c r="M45" s="116">
        <f t="shared" ref="M45" si="43">M7+M10+M13+M16+M18+M21+M24+M27+M30+M33+M36+M39+M42</f>
        <v>1</v>
      </c>
      <c r="N45" s="254">
        <f t="shared" ref="N45:O45" si="44">N7+N10+N13+N16+N18+N21+N24+N27+N30+N33+N36+N39+N42</f>
        <v>1</v>
      </c>
      <c r="O45" s="255">
        <f t="shared" si="44"/>
        <v>1.0000000000000002</v>
      </c>
      <c r="Q45" s="123">
        <f t="shared" si="1"/>
        <v>3.0523435588972279E-2</v>
      </c>
      <c r="R45" s="167">
        <f t="shared" si="3"/>
        <v>2.2204460492503131E-14</v>
      </c>
    </row>
    <row r="46" spans="1:16382" s="18" customFormat="1" ht="20.100000000000001" customHeight="1" x14ac:dyDescent="0.25">
      <c r="A46" s="42"/>
      <c r="B46" s="17" t="s">
        <v>99</v>
      </c>
      <c r="C46" s="166">
        <f t="shared" si="40"/>
        <v>60940974</v>
      </c>
      <c r="D46" s="68">
        <f t="shared" si="40"/>
        <v>61562776</v>
      </c>
      <c r="E46" s="68">
        <f t="shared" si="40"/>
        <v>65825292</v>
      </c>
      <c r="F46" s="68">
        <f t="shared" ref="F46" si="45">F8+F11+F14+F17+F19+F22+F25+F28+F31+F34+F37+F40+F43</f>
        <v>72484052</v>
      </c>
      <c r="G46" s="68">
        <f t="shared" ref="G46:H46" si="46">G8+G11+G14+G17+G19+G22+G25+G28+G31+G34+G37+G40+G43</f>
        <v>64207686</v>
      </c>
      <c r="H46" s="246">
        <f t="shared" si="46"/>
        <v>66155269</v>
      </c>
      <c r="J46" s="161">
        <f t="shared" ref="J46:O46" si="47">C46/C45</f>
        <v>0.55533566251032418</v>
      </c>
      <c r="K46" s="52">
        <f t="shared" si="47"/>
        <v>0.54788831684586625</v>
      </c>
      <c r="L46" s="52">
        <f t="shared" si="47"/>
        <v>0.57187728413246486</v>
      </c>
      <c r="M46" s="52">
        <f t="shared" si="47"/>
        <v>0.58173571549673608</v>
      </c>
      <c r="N46" s="334">
        <f t="shared" si="47"/>
        <v>0.57327231029504799</v>
      </c>
      <c r="O46" s="257">
        <f t="shared" si="47"/>
        <v>0.57316612343538653</v>
      </c>
      <c r="Q46" s="139">
        <f t="shared" si="1"/>
        <v>3.0332552398789143E-2</v>
      </c>
      <c r="R46" s="136">
        <f t="shared" si="3"/>
        <v>-1.0618685966146124E-2</v>
      </c>
      <c r="V46"/>
      <c r="W46"/>
      <c r="X46"/>
      <c r="Y46"/>
      <c r="Z46"/>
      <c r="AA4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</row>
    <row r="47" spans="1:16382" s="18" customFormat="1" ht="20.100000000000001" customHeight="1" thickBot="1" x14ac:dyDescent="0.3">
      <c r="A47" s="56"/>
      <c r="B47" s="43" t="s">
        <v>100</v>
      </c>
      <c r="C47" s="57">
        <f t="shared" ref="C47:E47" si="48">C9+C12+C15+C20+C23+C26+C29+C32+C35+C38+C41+C44</f>
        <v>48796214</v>
      </c>
      <c r="D47" s="58">
        <f t="shared" si="48"/>
        <v>50800956</v>
      </c>
      <c r="E47" s="58">
        <f t="shared" si="48"/>
        <v>49278584</v>
      </c>
      <c r="F47" s="58">
        <f t="shared" ref="F47" si="49">F9+F12+F15+F20+F23+F26+F29+F32+F35+F38+F41+F44</f>
        <v>52115573</v>
      </c>
      <c r="G47" s="58">
        <f t="shared" ref="G47:H47" si="50">G9+G12+G15+G20+G23+G26+G29+G32+G35+G38+G41+G44</f>
        <v>47794385</v>
      </c>
      <c r="H47" s="217">
        <f t="shared" si="50"/>
        <v>49265490</v>
      </c>
      <c r="J47" s="162">
        <f t="shared" ref="J47:O47" si="51">C47/C45</f>
        <v>0.44466433748967577</v>
      </c>
      <c r="K47" s="59">
        <f t="shared" si="51"/>
        <v>0.45211168315413375</v>
      </c>
      <c r="L47" s="59">
        <f t="shared" si="51"/>
        <v>0.42812271586753514</v>
      </c>
      <c r="M47" s="59">
        <f t="shared" si="51"/>
        <v>0.41826428450326397</v>
      </c>
      <c r="N47" s="335">
        <f t="shared" si="51"/>
        <v>0.42672768970495195</v>
      </c>
      <c r="O47" s="258">
        <f t="shared" si="51"/>
        <v>0.42683387656461347</v>
      </c>
      <c r="Q47" s="137">
        <f t="shared" si="1"/>
        <v>3.0779870899060632E-2</v>
      </c>
      <c r="R47" s="138">
        <f t="shared" si="3"/>
        <v>1.0618685966151675E-2</v>
      </c>
      <c r="V47"/>
      <c r="W47"/>
      <c r="X47"/>
      <c r="Y47"/>
      <c r="Z47"/>
      <c r="AA4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</row>
    <row r="50" spans="1:18" x14ac:dyDescent="0.25">
      <c r="A50" s="1" t="s">
        <v>30</v>
      </c>
      <c r="J50" s="1" t="s">
        <v>32</v>
      </c>
      <c r="Q50" s="1" t="str">
        <f>Q3</f>
        <v>VARIAÇÃO (JAN.-DEZ)</v>
      </c>
    </row>
    <row r="51" spans="1:18" ht="20.100000000000001" customHeight="1" thickBot="1" x14ac:dyDescent="0.3"/>
    <row r="52" spans="1:18" ht="20.100000000000001" customHeight="1" x14ac:dyDescent="0.25">
      <c r="A52" s="477" t="s">
        <v>36</v>
      </c>
      <c r="B52" s="491"/>
      <c r="C52" s="479">
        <v>2016</v>
      </c>
      <c r="D52" s="481">
        <v>2017</v>
      </c>
      <c r="E52" s="481">
        <v>2018</v>
      </c>
      <c r="F52" s="481">
        <v>2019</v>
      </c>
      <c r="G52" s="481">
        <v>2020</v>
      </c>
      <c r="H52" s="475">
        <v>2021</v>
      </c>
      <c r="J52" s="502">
        <v>2016</v>
      </c>
      <c r="K52" s="481">
        <v>2017</v>
      </c>
      <c r="L52" s="481">
        <v>2018</v>
      </c>
      <c r="M52" s="481">
        <v>2019</v>
      </c>
      <c r="N52" s="481">
        <f>G5</f>
        <v>2020</v>
      </c>
      <c r="O52" s="475">
        <v>2021</v>
      </c>
      <c r="Q52" s="500" t="s">
        <v>93</v>
      </c>
      <c r="R52" s="501"/>
    </row>
    <row r="53" spans="1:18" ht="20.100000000000001" customHeight="1" thickBot="1" x14ac:dyDescent="0.3">
      <c r="A53" s="492"/>
      <c r="B53" s="493"/>
      <c r="C53" s="490">
        <v>2016</v>
      </c>
      <c r="D53" s="489">
        <v>2017</v>
      </c>
      <c r="E53" s="489">
        <v>2018</v>
      </c>
      <c r="F53" s="489"/>
      <c r="G53" s="489"/>
      <c r="H53" s="499"/>
      <c r="J53" s="503">
        <v>2016</v>
      </c>
      <c r="K53" s="489">
        <v>2017</v>
      </c>
      <c r="L53" s="489">
        <v>2018</v>
      </c>
      <c r="M53" s="489"/>
      <c r="N53" s="489"/>
      <c r="O53" s="499"/>
      <c r="Q53" s="164" t="s">
        <v>1</v>
      </c>
      <c r="R53" s="165" t="s">
        <v>55</v>
      </c>
    </row>
    <row r="54" spans="1:18" ht="20.100000000000001" customHeight="1" thickBot="1" x14ac:dyDescent="0.3">
      <c r="A54" s="22" t="s">
        <v>10</v>
      </c>
      <c r="B54" s="23"/>
      <c r="C54" s="29">
        <v>82481768</v>
      </c>
      <c r="D54" s="30">
        <v>93437664</v>
      </c>
      <c r="E54" s="30">
        <v>97313334</v>
      </c>
      <c r="F54" s="62">
        <v>104246485</v>
      </c>
      <c r="G54" s="30">
        <v>83019610</v>
      </c>
      <c r="H54" s="215">
        <v>82947480</v>
      </c>
      <c r="J54" s="132">
        <f t="shared" ref="J54:O54" si="52">C54/C92</f>
        <v>0.1580080019490965</v>
      </c>
      <c r="K54" s="40">
        <f t="shared" si="52"/>
        <v>0.16173285522493666</v>
      </c>
      <c r="L54" s="40">
        <f t="shared" si="52"/>
        <v>0.15611199211573379</v>
      </c>
      <c r="M54" s="40">
        <f t="shared" si="52"/>
        <v>0.15251256411606645</v>
      </c>
      <c r="N54" s="332">
        <f t="shared" si="52"/>
        <v>0.15427096403915599</v>
      </c>
      <c r="O54" s="249">
        <f t="shared" si="52"/>
        <v>0.14830214815098799</v>
      </c>
      <c r="Q54" s="134">
        <f t="shared" ref="Q54:Q94" si="53">(H54-G54)/G54</f>
        <v>-8.6883087020042616E-4</v>
      </c>
      <c r="R54" s="133">
        <f>(O54-N54)*100</f>
        <v>-0.59688158881679998</v>
      </c>
    </row>
    <row r="55" spans="1:18" ht="20.100000000000001" customHeight="1" x14ac:dyDescent="0.25">
      <c r="A55" s="42"/>
      <c r="B55" s="17" t="s">
        <v>99</v>
      </c>
      <c r="C55" s="50">
        <v>2610251</v>
      </c>
      <c r="D55" s="51">
        <v>2259852</v>
      </c>
      <c r="E55" s="51">
        <v>3686249</v>
      </c>
      <c r="F55" s="329">
        <v>3982815</v>
      </c>
      <c r="G55" s="51">
        <v>2824740</v>
      </c>
      <c r="H55" s="216">
        <v>4716697</v>
      </c>
      <c r="I55" s="18"/>
      <c r="J55" s="179">
        <f t="shared" ref="J55:O55" si="54">C55/C54</f>
        <v>3.1646399723148512E-2</v>
      </c>
      <c r="K55" s="180">
        <f t="shared" si="54"/>
        <v>2.4185664573121178E-2</v>
      </c>
      <c r="L55" s="180">
        <f t="shared" si="54"/>
        <v>3.7880204577103484E-2</v>
      </c>
      <c r="M55" s="180">
        <f t="shared" si="54"/>
        <v>3.8205748615888581E-2</v>
      </c>
      <c r="N55" s="275">
        <f t="shared" si="54"/>
        <v>3.4024973135865132E-2</v>
      </c>
      <c r="O55" s="251">
        <f t="shared" si="54"/>
        <v>5.6863656376299795E-2</v>
      </c>
      <c r="P55" s="18"/>
      <c r="Q55" s="139">
        <f t="shared" si="53"/>
        <v>0.6697809355905322</v>
      </c>
      <c r="R55" s="136">
        <f t="shared" ref="R55:R94" si="55">(O55-N55)*100</f>
        <v>2.2838683240434663</v>
      </c>
    </row>
    <row r="56" spans="1:18" ht="20.100000000000001" customHeight="1" thickBot="1" x14ac:dyDescent="0.3">
      <c r="A56" s="42"/>
      <c r="B56" s="17" t="s">
        <v>100</v>
      </c>
      <c r="C56" s="50">
        <v>79871517</v>
      </c>
      <c r="D56" s="51">
        <v>91177812</v>
      </c>
      <c r="E56" s="51">
        <v>93627085</v>
      </c>
      <c r="F56" s="329">
        <v>100263670</v>
      </c>
      <c r="G56" s="51">
        <v>80194870</v>
      </c>
      <c r="H56" s="216">
        <v>78230783</v>
      </c>
      <c r="I56" s="18"/>
      <c r="J56" s="179">
        <f t="shared" ref="J56:O56" si="56">C56/C54</f>
        <v>0.96835360027685147</v>
      </c>
      <c r="K56" s="52">
        <f t="shared" si="56"/>
        <v>0.97581433542687879</v>
      </c>
      <c r="L56" s="52">
        <f t="shared" si="56"/>
        <v>0.9621197954228965</v>
      </c>
      <c r="M56" s="52">
        <f t="shared" si="56"/>
        <v>0.96179425138411145</v>
      </c>
      <c r="N56" s="275">
        <f t="shared" si="56"/>
        <v>0.96597502686413483</v>
      </c>
      <c r="O56" s="251">
        <f t="shared" si="56"/>
        <v>0.94313634362370025</v>
      </c>
      <c r="P56" s="18"/>
      <c r="Q56" s="137">
        <f t="shared" si="53"/>
        <v>-2.449142943931451E-2</v>
      </c>
      <c r="R56" s="136">
        <f t="shared" si="55"/>
        <v>-2.2838683240434587</v>
      </c>
    </row>
    <row r="57" spans="1:18" ht="20.100000000000001" customHeight="1" thickBot="1" x14ac:dyDescent="0.3">
      <c r="A57" s="22" t="s">
        <v>21</v>
      </c>
      <c r="B57" s="23"/>
      <c r="C57" s="29">
        <v>2459083</v>
      </c>
      <c r="D57" s="30">
        <v>3643226</v>
      </c>
      <c r="E57" s="30">
        <v>2343015</v>
      </c>
      <c r="F57" s="62">
        <v>2552109</v>
      </c>
      <c r="G57" s="30">
        <v>1731296</v>
      </c>
      <c r="H57" s="215">
        <v>1779287</v>
      </c>
      <c r="J57" s="178">
        <f t="shared" ref="J57:O57" si="57">C57/C92</f>
        <v>4.7107961053525198E-3</v>
      </c>
      <c r="K57" s="40">
        <f t="shared" si="57"/>
        <v>6.3061223706290968E-3</v>
      </c>
      <c r="L57" s="40">
        <f t="shared" si="57"/>
        <v>3.7587114136593655E-3</v>
      </c>
      <c r="M57" s="40">
        <f t="shared" si="57"/>
        <v>3.7337344035502998E-3</v>
      </c>
      <c r="N57" s="332">
        <f t="shared" si="57"/>
        <v>3.2171760739075337E-3</v>
      </c>
      <c r="O57" s="249">
        <f t="shared" si="57"/>
        <v>3.1811947063024337E-3</v>
      </c>
      <c r="Q57" s="134">
        <f t="shared" si="53"/>
        <v>2.7719696689647525E-2</v>
      </c>
      <c r="R57" s="133">
        <f t="shared" si="55"/>
        <v>-3.598136760510004E-3</v>
      </c>
    </row>
    <row r="58" spans="1:18" ht="20.100000000000001" customHeight="1" x14ac:dyDescent="0.25">
      <c r="A58" s="42"/>
      <c r="B58" s="17" t="s">
        <v>99</v>
      </c>
      <c r="C58" s="50">
        <v>2378922</v>
      </c>
      <c r="D58" s="51">
        <v>3434817</v>
      </c>
      <c r="E58" s="51">
        <v>1876580</v>
      </c>
      <c r="F58" s="329">
        <v>1704467</v>
      </c>
      <c r="G58" s="51">
        <v>1167332</v>
      </c>
      <c r="H58" s="216">
        <v>1065155</v>
      </c>
      <c r="I58" s="18"/>
      <c r="J58" s="179">
        <f t="shared" ref="J58:O58" si="58">C58/C57</f>
        <v>0.96740207630242658</v>
      </c>
      <c r="K58" s="52">
        <f t="shared" si="58"/>
        <v>0.94279547851272472</v>
      </c>
      <c r="L58" s="52">
        <f t="shared" si="58"/>
        <v>0.80092530350851365</v>
      </c>
      <c r="M58" s="52">
        <f t="shared" si="58"/>
        <v>0.66786606684902561</v>
      </c>
      <c r="N58" s="275">
        <f t="shared" si="58"/>
        <v>0.67425327615843855</v>
      </c>
      <c r="O58" s="251">
        <f t="shared" si="58"/>
        <v>0.59864147830001568</v>
      </c>
      <c r="P58" s="18"/>
      <c r="Q58" s="139">
        <f t="shared" si="53"/>
        <v>-8.7530368395623531E-2</v>
      </c>
      <c r="R58" s="136">
        <f t="shared" si="55"/>
        <v>-7.5611797858422864</v>
      </c>
    </row>
    <row r="59" spans="1:18" ht="20.100000000000001" customHeight="1" thickBot="1" x14ac:dyDescent="0.3">
      <c r="A59" s="42"/>
      <c r="B59" s="17" t="s">
        <v>100</v>
      </c>
      <c r="C59" s="50">
        <v>80161</v>
      </c>
      <c r="D59" s="51">
        <v>208409</v>
      </c>
      <c r="E59" s="51">
        <v>466435</v>
      </c>
      <c r="F59" s="329">
        <v>847642</v>
      </c>
      <c r="G59" s="51">
        <v>563964</v>
      </c>
      <c r="H59" s="216">
        <v>714132</v>
      </c>
      <c r="I59" s="18"/>
      <c r="J59" s="179">
        <f t="shared" ref="J59:O59" si="59">C59/C57</f>
        <v>3.2597923697573444E-2</v>
      </c>
      <c r="K59" s="52">
        <f t="shared" si="59"/>
        <v>5.7204521487275291E-2</v>
      </c>
      <c r="L59" s="52">
        <f t="shared" si="59"/>
        <v>0.1990746964914864</v>
      </c>
      <c r="M59" s="52">
        <f t="shared" si="59"/>
        <v>0.33213393315097434</v>
      </c>
      <c r="N59" s="275">
        <f t="shared" si="59"/>
        <v>0.32574672384156145</v>
      </c>
      <c r="O59" s="251">
        <f t="shared" si="59"/>
        <v>0.40135852169998432</v>
      </c>
      <c r="P59" s="18"/>
      <c r="Q59" s="137">
        <f t="shared" si="53"/>
        <v>0.26627231525416517</v>
      </c>
      <c r="R59" s="136">
        <f t="shared" si="55"/>
        <v>7.5611797858422864</v>
      </c>
    </row>
    <row r="60" spans="1:18" ht="20.100000000000001" customHeight="1" thickBot="1" x14ac:dyDescent="0.3">
      <c r="A60" s="22" t="s">
        <v>15</v>
      </c>
      <c r="B60" s="23"/>
      <c r="C60" s="29">
        <v>83753681</v>
      </c>
      <c r="D60" s="30">
        <v>105319161</v>
      </c>
      <c r="E60" s="30">
        <v>111596848</v>
      </c>
      <c r="F60" s="62">
        <v>124026618</v>
      </c>
      <c r="G60" s="30">
        <v>101641274</v>
      </c>
      <c r="H60" s="215">
        <v>110402545</v>
      </c>
      <c r="J60" s="178">
        <f t="shared" ref="J60:O60" si="60">C60/C92</f>
        <v>0.16044456989200337</v>
      </c>
      <c r="K60" s="40">
        <f t="shared" si="60"/>
        <v>0.18229874216916203</v>
      </c>
      <c r="L60" s="40">
        <f t="shared" si="60"/>
        <v>0.17902589027642132</v>
      </c>
      <c r="M60" s="40">
        <f t="shared" si="60"/>
        <v>0.18145089045279447</v>
      </c>
      <c r="N60" s="332">
        <f t="shared" si="60"/>
        <v>0.18887462041977796</v>
      </c>
      <c r="O60" s="249">
        <f t="shared" si="60"/>
        <v>0.19738917426829747</v>
      </c>
      <c r="Q60" s="134">
        <f t="shared" si="53"/>
        <v>8.6197965208503785E-2</v>
      </c>
      <c r="R60" s="133">
        <f t="shared" si="55"/>
        <v>0.85145538485195127</v>
      </c>
    </row>
    <row r="61" spans="1:18" ht="20.100000000000001" customHeight="1" x14ac:dyDescent="0.25">
      <c r="A61" s="42"/>
      <c r="B61" s="221" t="s">
        <v>99</v>
      </c>
      <c r="C61" s="50">
        <v>6040950</v>
      </c>
      <c r="D61" s="51">
        <v>5299924</v>
      </c>
      <c r="E61" s="51">
        <v>4849775</v>
      </c>
      <c r="F61" s="329">
        <v>2935756</v>
      </c>
      <c r="G61" s="223">
        <v>1912534</v>
      </c>
      <c r="H61" s="244">
        <v>2430579</v>
      </c>
      <c r="I61" s="18"/>
      <c r="J61" s="179">
        <f t="shared" ref="J61:O61" si="61">C61/C60</f>
        <v>7.2127576100207466E-2</v>
      </c>
      <c r="K61" s="52">
        <f t="shared" si="61"/>
        <v>5.0322504942856505E-2</v>
      </c>
      <c r="L61" s="52">
        <f t="shared" si="61"/>
        <v>4.3457992648681262E-2</v>
      </c>
      <c r="M61" s="52">
        <f t="shared" si="61"/>
        <v>2.3670370500629149E-2</v>
      </c>
      <c r="N61" s="333">
        <f t="shared" si="61"/>
        <v>1.8816509521515836E-2</v>
      </c>
      <c r="O61" s="253">
        <f t="shared" si="61"/>
        <v>2.2015606614865627E-2</v>
      </c>
      <c r="P61" s="18"/>
      <c r="Q61" s="139">
        <f t="shared" si="53"/>
        <v>0.27086838717638484</v>
      </c>
      <c r="R61" s="136">
        <f t="shared" si="55"/>
        <v>0.31990970933497909</v>
      </c>
    </row>
    <row r="62" spans="1:18" ht="20.100000000000001" customHeight="1" thickBot="1" x14ac:dyDescent="0.3">
      <c r="A62" s="42"/>
      <c r="B62" s="221" t="s">
        <v>100</v>
      </c>
      <c r="C62" s="50">
        <v>77712731</v>
      </c>
      <c r="D62" s="51">
        <v>100019237</v>
      </c>
      <c r="E62" s="51">
        <v>106747073</v>
      </c>
      <c r="F62" s="329">
        <v>121090862</v>
      </c>
      <c r="G62" s="223">
        <v>99728740</v>
      </c>
      <c r="H62" s="244">
        <v>107971966</v>
      </c>
      <c r="I62" s="18"/>
      <c r="J62" s="179">
        <f t="shared" ref="J62:O62" si="62">C62/C60</f>
        <v>0.92787242389979252</v>
      </c>
      <c r="K62" s="52">
        <f t="shared" si="62"/>
        <v>0.94967749505714349</v>
      </c>
      <c r="L62" s="52">
        <f t="shared" si="62"/>
        <v>0.95654200735131878</v>
      </c>
      <c r="M62" s="52">
        <f t="shared" si="62"/>
        <v>0.97632962949937085</v>
      </c>
      <c r="N62" s="333">
        <f t="shared" si="62"/>
        <v>0.98118349047848419</v>
      </c>
      <c r="O62" s="253">
        <f t="shared" si="62"/>
        <v>0.97798439338513432</v>
      </c>
      <c r="P62" s="18"/>
      <c r="Q62" s="137">
        <f t="shared" si="53"/>
        <v>8.2656473951240136E-2</v>
      </c>
      <c r="R62" s="136">
        <f t="shared" si="55"/>
        <v>-0.31990970933498675</v>
      </c>
    </row>
    <row r="63" spans="1:18" ht="20.100000000000001" customHeight="1" thickBot="1" x14ac:dyDescent="0.3">
      <c r="A63" s="22" t="s">
        <v>8</v>
      </c>
      <c r="B63" s="23"/>
      <c r="C63" s="29">
        <v>379930</v>
      </c>
      <c r="D63" s="30">
        <v>237175</v>
      </c>
      <c r="E63" s="30">
        <v>674966</v>
      </c>
      <c r="F63" s="62">
        <v>662159</v>
      </c>
      <c r="G63" s="30">
        <v>218943</v>
      </c>
      <c r="H63" s="215">
        <v>257618</v>
      </c>
      <c r="J63" s="178">
        <f t="shared" ref="J63:O63" si="63">C63/C92</f>
        <v>7.2782120990083816E-4</v>
      </c>
      <c r="K63" s="40">
        <f t="shared" si="63"/>
        <v>4.1053027543554974E-4</v>
      </c>
      <c r="L63" s="40">
        <f t="shared" si="63"/>
        <v>1.0827939249351828E-3</v>
      </c>
      <c r="M63" s="40">
        <f t="shared" si="63"/>
        <v>9.6873834108200825E-4</v>
      </c>
      <c r="N63" s="332">
        <f t="shared" si="63"/>
        <v>4.0685023309101225E-4</v>
      </c>
      <c r="O63" s="249">
        <f t="shared" si="63"/>
        <v>4.6059630506389376E-4</v>
      </c>
      <c r="Q63" s="134">
        <f t="shared" si="53"/>
        <v>0.17664414939048062</v>
      </c>
      <c r="R63" s="133">
        <f t="shared" si="55"/>
        <v>5.3746071972881511E-3</v>
      </c>
    </row>
    <row r="64" spans="1:18" ht="20.100000000000001" customHeight="1" thickBot="1" x14ac:dyDescent="0.3">
      <c r="A64" s="42"/>
      <c r="B64" s="17" t="s">
        <v>99</v>
      </c>
      <c r="C64" s="50">
        <v>379930</v>
      </c>
      <c r="D64" s="51">
        <v>237175</v>
      </c>
      <c r="E64" s="51">
        <v>674966</v>
      </c>
      <c r="F64" s="329">
        <v>662159</v>
      </c>
      <c r="G64" s="51">
        <v>218943</v>
      </c>
      <c r="H64" s="216">
        <v>257618</v>
      </c>
      <c r="I64" s="18"/>
      <c r="J64" s="179">
        <f t="shared" ref="J64:O64" si="64">C64/C63</f>
        <v>1</v>
      </c>
      <c r="K64" s="52">
        <f t="shared" si="64"/>
        <v>1</v>
      </c>
      <c r="L64" s="52">
        <f t="shared" si="64"/>
        <v>1</v>
      </c>
      <c r="M64" s="52">
        <f t="shared" si="64"/>
        <v>1</v>
      </c>
      <c r="N64" s="275">
        <f t="shared" si="64"/>
        <v>1</v>
      </c>
      <c r="O64" s="251">
        <f t="shared" si="64"/>
        <v>1</v>
      </c>
      <c r="P64" s="18"/>
      <c r="Q64" s="208">
        <f t="shared" si="53"/>
        <v>0.17664414939048062</v>
      </c>
      <c r="R64" s="136">
        <f t="shared" si="55"/>
        <v>0</v>
      </c>
    </row>
    <row r="65" spans="1:18" ht="20.100000000000001" customHeight="1" thickBot="1" x14ac:dyDescent="0.3">
      <c r="A65" s="22" t="s">
        <v>19</v>
      </c>
      <c r="B65" s="23"/>
      <c r="C65" s="29">
        <v>339653</v>
      </c>
      <c r="D65" s="30">
        <v>184063</v>
      </c>
      <c r="E65" s="30">
        <v>176558</v>
      </c>
      <c r="F65" s="62">
        <v>239017</v>
      </c>
      <c r="G65" s="30">
        <v>452182</v>
      </c>
      <c r="H65" s="215">
        <v>214575</v>
      </c>
      <c r="J65" s="178">
        <f t="shared" ref="J65:O65" si="65">C65/C92</f>
        <v>6.506636943817266E-4</v>
      </c>
      <c r="K65" s="40">
        <f t="shared" si="65"/>
        <v>3.185978036786912E-4</v>
      </c>
      <c r="L65" s="40">
        <f t="shared" si="65"/>
        <v>2.8323786649802506E-4</v>
      </c>
      <c r="M65" s="40">
        <f t="shared" si="65"/>
        <v>3.496817714029385E-4</v>
      </c>
      <c r="N65" s="332">
        <f t="shared" si="65"/>
        <v>8.4026596922285755E-4</v>
      </c>
      <c r="O65" s="249">
        <f t="shared" si="65"/>
        <v>3.8363954443821865E-4</v>
      </c>
      <c r="Q65" s="134">
        <f t="shared" si="53"/>
        <v>-0.52546762144446257</v>
      </c>
      <c r="R65" s="133">
        <f t="shared" si="55"/>
        <v>-4.566264247846389E-2</v>
      </c>
    </row>
    <row r="66" spans="1:18" ht="20.100000000000001" customHeight="1" x14ac:dyDescent="0.25">
      <c r="A66" s="42"/>
      <c r="B66" s="17" t="s">
        <v>99</v>
      </c>
      <c r="C66" s="50">
        <v>318043</v>
      </c>
      <c r="D66" s="51">
        <v>146731</v>
      </c>
      <c r="E66" s="51">
        <v>113871</v>
      </c>
      <c r="F66" s="329">
        <v>171892</v>
      </c>
      <c r="G66" s="51">
        <v>211359</v>
      </c>
      <c r="H66" s="216">
        <v>149773</v>
      </c>
      <c r="I66" s="18"/>
      <c r="J66" s="179">
        <f t="shared" ref="J66:O66" si="66">C66/C65</f>
        <v>0.93637624281251752</v>
      </c>
      <c r="K66" s="52">
        <f t="shared" si="66"/>
        <v>0.79717814009333765</v>
      </c>
      <c r="L66" s="52">
        <f t="shared" si="66"/>
        <v>0.64494953499699814</v>
      </c>
      <c r="M66" s="52">
        <f t="shared" si="66"/>
        <v>0.71916223532217372</v>
      </c>
      <c r="N66" s="275">
        <f t="shared" si="66"/>
        <v>0.46742019806184237</v>
      </c>
      <c r="O66" s="251">
        <f t="shared" si="66"/>
        <v>0.69799836886869393</v>
      </c>
      <c r="P66" s="18"/>
      <c r="Q66" s="139">
        <f t="shared" si="53"/>
        <v>-0.29138101523947407</v>
      </c>
      <c r="R66" s="136">
        <f t="shared" si="55"/>
        <v>23.057817080685155</v>
      </c>
    </row>
    <row r="67" spans="1:18" ht="20.100000000000001" customHeight="1" thickBot="1" x14ac:dyDescent="0.3">
      <c r="A67" s="42"/>
      <c r="B67" s="17" t="s">
        <v>100</v>
      </c>
      <c r="C67" s="50">
        <v>21610</v>
      </c>
      <c r="D67" s="51">
        <v>37332</v>
      </c>
      <c r="E67" s="51">
        <v>62687</v>
      </c>
      <c r="F67" s="329">
        <v>67125</v>
      </c>
      <c r="G67" s="51">
        <v>240823</v>
      </c>
      <c r="H67" s="216">
        <v>64802</v>
      </c>
      <c r="I67" s="18"/>
      <c r="J67" s="179">
        <f t="shared" ref="J67:O67" si="67">C67/C65</f>
        <v>6.3623757187482519E-2</v>
      </c>
      <c r="K67" s="52">
        <f t="shared" si="67"/>
        <v>0.20282185990666241</v>
      </c>
      <c r="L67" s="52">
        <f t="shared" si="67"/>
        <v>0.35505046500300186</v>
      </c>
      <c r="M67" s="52">
        <f t="shared" si="67"/>
        <v>0.28083776467782628</v>
      </c>
      <c r="N67" s="275">
        <f t="shared" si="67"/>
        <v>0.53257980193815768</v>
      </c>
      <c r="O67" s="251">
        <f t="shared" si="67"/>
        <v>0.30200163113130607</v>
      </c>
      <c r="P67" s="18"/>
      <c r="Q67" s="137">
        <f t="shared" si="53"/>
        <v>-0.73091440601603663</v>
      </c>
      <c r="R67" s="136">
        <f t="shared" si="55"/>
        <v>-23.057817080685162</v>
      </c>
    </row>
    <row r="68" spans="1:18" ht="20.100000000000001" customHeight="1" thickBot="1" x14ac:dyDescent="0.3">
      <c r="A68" s="22" t="s">
        <v>25</v>
      </c>
      <c r="B68" s="23"/>
      <c r="C68" s="29">
        <v>2716697</v>
      </c>
      <c r="D68" s="30">
        <v>2538731</v>
      </c>
      <c r="E68" s="30">
        <v>3441297</v>
      </c>
      <c r="F68" s="62">
        <v>3002154</v>
      </c>
      <c r="G68" s="30">
        <v>2042246</v>
      </c>
      <c r="H68" s="215">
        <v>2023422</v>
      </c>
      <c r="J68" s="178">
        <f t="shared" ref="J68:O68" si="68">C68/C92</f>
        <v>5.2042999959834111E-3</v>
      </c>
      <c r="K68" s="40">
        <f t="shared" si="68"/>
        <v>4.3943330312502102E-3</v>
      </c>
      <c r="L68" s="40">
        <f t="shared" si="68"/>
        <v>5.5205973123056114E-3</v>
      </c>
      <c r="M68" s="40">
        <f t="shared" si="68"/>
        <v>4.392150051019038E-3</v>
      </c>
      <c r="N68" s="332">
        <f t="shared" si="68"/>
        <v>3.7949980640129503E-3</v>
      </c>
      <c r="O68" s="249">
        <f t="shared" si="68"/>
        <v>3.6176846989922832E-3</v>
      </c>
      <c r="Q68" s="134">
        <f t="shared" si="53"/>
        <v>-9.2173029106189953E-3</v>
      </c>
      <c r="R68" s="133">
        <f t="shared" si="55"/>
        <v>-1.7731336502066701E-2</v>
      </c>
    </row>
    <row r="69" spans="1:18" ht="20.100000000000001" customHeight="1" x14ac:dyDescent="0.25">
      <c r="A69" s="42"/>
      <c r="B69" s="17" t="s">
        <v>99</v>
      </c>
      <c r="C69" s="50">
        <v>1407726</v>
      </c>
      <c r="D69" s="51">
        <v>1047060</v>
      </c>
      <c r="E69" s="51">
        <v>1453617</v>
      </c>
      <c r="F69" s="329">
        <v>1213740</v>
      </c>
      <c r="G69" s="51">
        <v>814535</v>
      </c>
      <c r="H69" s="216">
        <v>584993</v>
      </c>
      <c r="I69" s="18"/>
      <c r="J69" s="179">
        <f t="shared" ref="J69:O69" si="69">C69/C68</f>
        <v>0.51817556392928621</v>
      </c>
      <c r="K69" s="52">
        <f t="shared" si="69"/>
        <v>0.41243440128158515</v>
      </c>
      <c r="L69" s="52">
        <f t="shared" si="69"/>
        <v>0.42240382042003349</v>
      </c>
      <c r="M69" s="52">
        <f t="shared" si="69"/>
        <v>0.40428971998105362</v>
      </c>
      <c r="N69" s="275">
        <f t="shared" si="69"/>
        <v>0.3988427447036253</v>
      </c>
      <c r="O69" s="251">
        <f t="shared" si="69"/>
        <v>0.28911072430763329</v>
      </c>
      <c r="P69" s="18"/>
      <c r="Q69" s="139">
        <f t="shared" si="53"/>
        <v>-0.28180741159066214</v>
      </c>
      <c r="R69" s="136">
        <f t="shared" si="55"/>
        <v>-10.973202039599201</v>
      </c>
    </row>
    <row r="70" spans="1:18" ht="20.100000000000001" customHeight="1" thickBot="1" x14ac:dyDescent="0.3">
      <c r="A70" s="42"/>
      <c r="B70" s="17" t="s">
        <v>100</v>
      </c>
      <c r="C70" s="50">
        <v>1308971</v>
      </c>
      <c r="D70" s="51">
        <v>1491671</v>
      </c>
      <c r="E70" s="51">
        <v>1987680</v>
      </c>
      <c r="F70" s="329">
        <v>1788414</v>
      </c>
      <c r="G70" s="51">
        <v>1227711</v>
      </c>
      <c r="H70" s="216">
        <v>1438429</v>
      </c>
      <c r="I70" s="18"/>
      <c r="J70" s="179">
        <f t="shared" ref="J70:O70" si="70">C70/C68</f>
        <v>0.48182443607071379</v>
      </c>
      <c r="K70" s="52">
        <f t="shared" si="70"/>
        <v>0.58756559871841485</v>
      </c>
      <c r="L70" s="52">
        <f t="shared" si="70"/>
        <v>0.57759617957996656</v>
      </c>
      <c r="M70" s="52">
        <f t="shared" si="70"/>
        <v>0.59571028001894644</v>
      </c>
      <c r="N70" s="275">
        <f t="shared" si="70"/>
        <v>0.60115725529637465</v>
      </c>
      <c r="O70" s="251">
        <f t="shared" si="70"/>
        <v>0.71088927569236671</v>
      </c>
      <c r="P70" s="18"/>
      <c r="Q70" s="137">
        <f t="shared" si="53"/>
        <v>0.17163485543421864</v>
      </c>
      <c r="R70" s="136">
        <f t="shared" si="55"/>
        <v>10.973202039599206</v>
      </c>
    </row>
    <row r="71" spans="1:18" ht="20.100000000000001" customHeight="1" thickBot="1" x14ac:dyDescent="0.3">
      <c r="A71" s="22" t="s">
        <v>26</v>
      </c>
      <c r="B71" s="23"/>
      <c r="C71" s="29">
        <v>33688126</v>
      </c>
      <c r="D71" s="30">
        <v>30997965</v>
      </c>
      <c r="E71" s="30">
        <v>30882257</v>
      </c>
      <c r="F71" s="62">
        <v>32577227</v>
      </c>
      <c r="G71" s="30">
        <v>24526199</v>
      </c>
      <c r="H71" s="215">
        <v>23417217</v>
      </c>
      <c r="J71" s="178">
        <f t="shared" ref="J71:O71" si="71">C71/C92</f>
        <v>6.4535395005953414E-2</v>
      </c>
      <c r="K71" s="40">
        <f t="shared" si="71"/>
        <v>5.3654909283826414E-2</v>
      </c>
      <c r="L71" s="40">
        <f t="shared" si="71"/>
        <v>4.9541932879414698E-2</v>
      </c>
      <c r="M71" s="40">
        <f t="shared" si="71"/>
        <v>4.7660469526249749E-2</v>
      </c>
      <c r="N71" s="332">
        <f t="shared" si="71"/>
        <v>4.5575742453453874E-2</v>
      </c>
      <c r="O71" s="249">
        <f t="shared" si="71"/>
        <v>4.1867740705538427E-2</v>
      </c>
      <c r="Q71" s="134">
        <f t="shared" si="53"/>
        <v>-4.521621960255643E-2</v>
      </c>
      <c r="R71" s="133">
        <f t="shared" si="55"/>
        <v>-0.3708001747915447</v>
      </c>
    </row>
    <row r="72" spans="1:18" ht="20.100000000000001" customHeight="1" x14ac:dyDescent="0.25">
      <c r="A72" s="42"/>
      <c r="B72" s="17" t="s">
        <v>99</v>
      </c>
      <c r="C72" s="50">
        <v>3749627</v>
      </c>
      <c r="D72" s="51">
        <v>2910766</v>
      </c>
      <c r="E72" s="51">
        <v>5430004</v>
      </c>
      <c r="F72" s="329">
        <v>5877479</v>
      </c>
      <c r="G72" s="51">
        <v>3867371</v>
      </c>
      <c r="H72" s="216">
        <v>3294380</v>
      </c>
      <c r="I72" s="18"/>
      <c r="J72" s="179">
        <f t="shared" ref="J72:O72" si="72">C72/C71</f>
        <v>0.11130411350278137</v>
      </c>
      <c r="K72" s="52">
        <f t="shared" si="72"/>
        <v>9.3901841620893503E-2</v>
      </c>
      <c r="L72" s="52">
        <f t="shared" si="72"/>
        <v>0.17582924719524223</v>
      </c>
      <c r="M72" s="52">
        <f t="shared" si="72"/>
        <v>0.18041679852002138</v>
      </c>
      <c r="N72" s="275">
        <f t="shared" si="72"/>
        <v>0.15768325944024184</v>
      </c>
      <c r="O72" s="251">
        <f t="shared" si="72"/>
        <v>0.14068196062751606</v>
      </c>
      <c r="P72" s="18"/>
      <c r="Q72" s="139">
        <f t="shared" si="53"/>
        <v>-0.14816033941403606</v>
      </c>
      <c r="R72" s="136">
        <f t="shared" si="55"/>
        <v>-1.7001298812725774</v>
      </c>
    </row>
    <row r="73" spans="1:18" ht="20.100000000000001" customHeight="1" thickBot="1" x14ac:dyDescent="0.3">
      <c r="A73" s="42"/>
      <c r="B73" s="17" t="s">
        <v>100</v>
      </c>
      <c r="C73" s="50">
        <v>29938499</v>
      </c>
      <c r="D73" s="51">
        <v>28087199</v>
      </c>
      <c r="E73" s="51">
        <v>25452253</v>
      </c>
      <c r="F73" s="329">
        <v>26699748</v>
      </c>
      <c r="G73" s="51">
        <v>20658828</v>
      </c>
      <c r="H73" s="216">
        <v>20122837</v>
      </c>
      <c r="I73" s="18"/>
      <c r="J73" s="179">
        <f t="shared" ref="J73:O73" si="73">C73/C71</f>
        <v>0.88869588649721865</v>
      </c>
      <c r="K73" s="52">
        <f t="shared" si="73"/>
        <v>0.90609815837910646</v>
      </c>
      <c r="L73" s="52">
        <f t="shared" si="73"/>
        <v>0.82417075280475771</v>
      </c>
      <c r="M73" s="52">
        <f t="shared" si="73"/>
        <v>0.81958320147997865</v>
      </c>
      <c r="N73" s="275">
        <f t="shared" si="73"/>
        <v>0.84231674055975814</v>
      </c>
      <c r="O73" s="251">
        <f t="shared" si="73"/>
        <v>0.85931803937248397</v>
      </c>
      <c r="P73" s="18"/>
      <c r="Q73" s="137">
        <f t="shared" si="53"/>
        <v>-2.5944889032427202E-2</v>
      </c>
      <c r="R73" s="136">
        <f t="shared" si="55"/>
        <v>1.7001298812725829</v>
      </c>
    </row>
    <row r="74" spans="1:18" ht="20.100000000000001" customHeight="1" thickBot="1" x14ac:dyDescent="0.3">
      <c r="A74" s="22" t="s">
        <v>14</v>
      </c>
      <c r="B74" s="23"/>
      <c r="C74" s="29">
        <v>1956143</v>
      </c>
      <c r="D74" s="30">
        <v>2271046</v>
      </c>
      <c r="E74" s="30">
        <v>3765263</v>
      </c>
      <c r="F74" s="62">
        <v>5572501</v>
      </c>
      <c r="G74" s="30">
        <v>5153703</v>
      </c>
      <c r="H74" s="215">
        <v>4910311</v>
      </c>
      <c r="J74" s="178">
        <f t="shared" ref="J74:O74" si="74">C74/C92</f>
        <v>3.7473280999106551E-3</v>
      </c>
      <c r="K74" s="40">
        <f t="shared" si="74"/>
        <v>3.9309924735187246E-3</v>
      </c>
      <c r="L74" s="40">
        <f t="shared" si="74"/>
        <v>6.0403100336657266E-3</v>
      </c>
      <c r="M74" s="40">
        <f t="shared" si="74"/>
        <v>8.1525666409696645E-3</v>
      </c>
      <c r="N74" s="332">
        <f t="shared" si="74"/>
        <v>9.5768545549839417E-3</v>
      </c>
      <c r="O74" s="249">
        <f t="shared" si="74"/>
        <v>8.7791656767562572E-3</v>
      </c>
      <c r="Q74" s="134">
        <f t="shared" si="53"/>
        <v>-4.7226625205216519E-2</v>
      </c>
      <c r="R74" s="133">
        <f t="shared" si="55"/>
        <v>-7.9768887822768447E-2</v>
      </c>
    </row>
    <row r="75" spans="1:18" ht="20.100000000000001" customHeight="1" x14ac:dyDescent="0.25">
      <c r="A75" s="42"/>
      <c r="B75" s="17" t="s">
        <v>99</v>
      </c>
      <c r="C75" s="50">
        <v>252489</v>
      </c>
      <c r="D75" s="51">
        <v>270462</v>
      </c>
      <c r="E75" s="51">
        <v>1496447</v>
      </c>
      <c r="F75" s="329">
        <v>1134619</v>
      </c>
      <c r="G75" s="51">
        <v>874126</v>
      </c>
      <c r="H75" s="216">
        <v>929713</v>
      </c>
      <c r="I75" s="18"/>
      <c r="J75" s="179">
        <f t="shared" ref="J75:O75" si="75">C75/C74</f>
        <v>0.12907491936939169</v>
      </c>
      <c r="K75" s="52">
        <f t="shared" si="75"/>
        <v>0.11909137903855756</v>
      </c>
      <c r="L75" s="52">
        <f t="shared" si="75"/>
        <v>0.39743492021672855</v>
      </c>
      <c r="M75" s="52">
        <f t="shared" si="75"/>
        <v>0.20361037171639806</v>
      </c>
      <c r="N75" s="275">
        <f t="shared" si="75"/>
        <v>0.16961124845572204</v>
      </c>
      <c r="O75" s="251">
        <f t="shared" si="75"/>
        <v>0.18933892374637779</v>
      </c>
      <c r="P75" s="18"/>
      <c r="Q75" s="139">
        <f t="shared" si="53"/>
        <v>6.3591518842821285E-2</v>
      </c>
      <c r="R75" s="136">
        <f t="shared" si="55"/>
        <v>1.9727675290655751</v>
      </c>
    </row>
    <row r="76" spans="1:18" ht="20.100000000000001" customHeight="1" thickBot="1" x14ac:dyDescent="0.3">
      <c r="A76" s="42"/>
      <c r="B76" s="17" t="s">
        <v>100</v>
      </c>
      <c r="C76" s="50">
        <v>1703654</v>
      </c>
      <c r="D76" s="51">
        <v>2000584</v>
      </c>
      <c r="E76" s="51">
        <v>2268816</v>
      </c>
      <c r="F76" s="329">
        <v>4437882</v>
      </c>
      <c r="G76" s="51">
        <v>4279577</v>
      </c>
      <c r="H76" s="216">
        <v>3980598</v>
      </c>
      <c r="I76" s="18"/>
      <c r="J76" s="179">
        <f t="shared" ref="J76:O76" si="76">C76/C74</f>
        <v>0.87092508063060825</v>
      </c>
      <c r="K76" s="52">
        <f t="shared" si="76"/>
        <v>0.8809086209614424</v>
      </c>
      <c r="L76" s="52">
        <f t="shared" si="76"/>
        <v>0.60256507978327145</v>
      </c>
      <c r="M76" s="52">
        <f t="shared" si="76"/>
        <v>0.79638962828360194</v>
      </c>
      <c r="N76" s="275">
        <f t="shared" si="76"/>
        <v>0.83038875154427794</v>
      </c>
      <c r="O76" s="251">
        <f t="shared" si="76"/>
        <v>0.81066107625362227</v>
      </c>
      <c r="P76" s="18"/>
      <c r="Q76" s="137">
        <f t="shared" si="53"/>
        <v>-6.9861811108901647E-2</v>
      </c>
      <c r="R76" s="136">
        <f t="shared" si="55"/>
        <v>-1.9727675290655666</v>
      </c>
    </row>
    <row r="77" spans="1:18" ht="20.100000000000001" customHeight="1" thickBot="1" x14ac:dyDescent="0.3">
      <c r="A77" s="22" t="s">
        <v>9</v>
      </c>
      <c r="B77" s="23"/>
      <c r="C77" s="29">
        <v>16722680</v>
      </c>
      <c r="D77" s="30">
        <v>20815998</v>
      </c>
      <c r="E77" s="30">
        <v>25150475</v>
      </c>
      <c r="F77" s="62">
        <v>23464977</v>
      </c>
      <c r="G77" s="30">
        <v>18087014</v>
      </c>
      <c r="H77" s="215">
        <v>22429492</v>
      </c>
      <c r="J77" s="178">
        <f t="shared" ref="J77:O77" si="77">C77/C92</f>
        <v>3.2035167505552464E-2</v>
      </c>
      <c r="K77" s="40">
        <f t="shared" si="77"/>
        <v>3.6030767966294307E-2</v>
      </c>
      <c r="L77" s="40">
        <f t="shared" si="77"/>
        <v>4.0346893827591594E-2</v>
      </c>
      <c r="M77" s="40">
        <f t="shared" si="77"/>
        <v>3.4329251573273906E-2</v>
      </c>
      <c r="N77" s="332">
        <f t="shared" si="77"/>
        <v>3.36101444751392E-2</v>
      </c>
      <c r="O77" s="249">
        <f t="shared" si="77"/>
        <v>4.0101783026264333E-2</v>
      </c>
      <c r="Q77" s="134">
        <f t="shared" si="53"/>
        <v>0.24008816491212978</v>
      </c>
      <c r="R77" s="133">
        <f t="shared" si="55"/>
        <v>0.64916385511251329</v>
      </c>
    </row>
    <row r="78" spans="1:18" ht="20.100000000000001" customHeight="1" x14ac:dyDescent="0.25">
      <c r="A78" s="42"/>
      <c r="B78" s="17" t="s">
        <v>99</v>
      </c>
      <c r="C78" s="50">
        <v>14675884</v>
      </c>
      <c r="D78" s="51">
        <v>19309183</v>
      </c>
      <c r="E78" s="51">
        <v>23458655</v>
      </c>
      <c r="F78" s="329">
        <v>21177257</v>
      </c>
      <c r="G78" s="51">
        <v>16911155</v>
      </c>
      <c r="H78" s="216">
        <v>19978043</v>
      </c>
      <c r="I78" s="18"/>
      <c r="J78" s="179">
        <f t="shared" ref="J78:O78" si="78">C78/C77</f>
        <v>0.87760358985521458</v>
      </c>
      <c r="K78" s="52">
        <f t="shared" si="78"/>
        <v>0.92761264677292921</v>
      </c>
      <c r="L78" s="52">
        <f t="shared" si="78"/>
        <v>0.93273208557691256</v>
      </c>
      <c r="M78" s="52">
        <f t="shared" si="78"/>
        <v>0.90250491189486359</v>
      </c>
      <c r="N78" s="275">
        <f t="shared" si="78"/>
        <v>0.93498877150202897</v>
      </c>
      <c r="O78" s="251">
        <f t="shared" si="78"/>
        <v>0.8907042121150136</v>
      </c>
      <c r="P78" s="18"/>
      <c r="Q78" s="139">
        <f t="shared" si="53"/>
        <v>0.1813529590379841</v>
      </c>
      <c r="R78" s="136">
        <f t="shared" si="55"/>
        <v>-4.4284559387015365</v>
      </c>
    </row>
    <row r="79" spans="1:18" ht="20.100000000000001" customHeight="1" thickBot="1" x14ac:dyDescent="0.3">
      <c r="A79" s="42"/>
      <c r="B79" s="17" t="s">
        <v>100</v>
      </c>
      <c r="C79" s="50">
        <v>2046796</v>
      </c>
      <c r="D79" s="51">
        <v>1506815</v>
      </c>
      <c r="E79" s="51">
        <v>1691820</v>
      </c>
      <c r="F79" s="329">
        <v>2287720</v>
      </c>
      <c r="G79" s="51">
        <v>1175859</v>
      </c>
      <c r="H79" s="216">
        <v>2451449</v>
      </c>
      <c r="I79" s="18"/>
      <c r="J79" s="179">
        <f t="shared" ref="J79:O79" si="79">C79/C77</f>
        <v>0.1223964101447854</v>
      </c>
      <c r="K79" s="52">
        <f t="shared" si="79"/>
        <v>7.2387353227070836E-2</v>
      </c>
      <c r="L79" s="52">
        <f t="shared" si="79"/>
        <v>6.7267914423087438E-2</v>
      </c>
      <c r="M79" s="52">
        <f t="shared" si="79"/>
        <v>9.7495088105136435E-2</v>
      </c>
      <c r="N79" s="275">
        <f t="shared" si="79"/>
        <v>6.5011228497970974E-2</v>
      </c>
      <c r="O79" s="251">
        <f t="shared" si="79"/>
        <v>0.10929578788498642</v>
      </c>
      <c r="P79" s="18"/>
      <c r="Q79" s="137">
        <f t="shared" si="53"/>
        <v>1.0848154413071636</v>
      </c>
      <c r="R79" s="136">
        <f t="shared" si="55"/>
        <v>4.4284559387015445</v>
      </c>
    </row>
    <row r="80" spans="1:18" ht="20.100000000000001" customHeight="1" thickBot="1" x14ac:dyDescent="0.3">
      <c r="A80" s="22" t="s">
        <v>12</v>
      </c>
      <c r="B80" s="23"/>
      <c r="C80" s="29">
        <v>18206393</v>
      </c>
      <c r="D80" s="30">
        <v>19612202</v>
      </c>
      <c r="E80" s="30">
        <v>19393201</v>
      </c>
      <c r="F80" s="62">
        <v>33027238</v>
      </c>
      <c r="G80" s="30">
        <v>27505657</v>
      </c>
      <c r="H80" s="215">
        <v>26679737</v>
      </c>
      <c r="J80" s="178">
        <f t="shared" ref="J80:O80" si="80">C80/C92</f>
        <v>3.487747474848038E-2</v>
      </c>
      <c r="K80" s="40">
        <f t="shared" si="80"/>
        <v>3.3947096822842374E-2</v>
      </c>
      <c r="L80" s="40">
        <f t="shared" si="80"/>
        <v>3.1110960000721385E-2</v>
      </c>
      <c r="M80" s="40">
        <f t="shared" si="80"/>
        <v>4.8318835431732654E-2</v>
      </c>
      <c r="N80" s="332">
        <f t="shared" si="80"/>
        <v>5.111231216239584E-2</v>
      </c>
      <c r="O80" s="249">
        <f t="shared" si="80"/>
        <v>4.7700813927118654E-2</v>
      </c>
      <c r="Q80" s="134">
        <f t="shared" si="53"/>
        <v>-3.0027277661464329E-2</v>
      </c>
      <c r="R80" s="133">
        <f t="shared" si="55"/>
        <v>-0.34114982352771855</v>
      </c>
    </row>
    <row r="81" spans="1:18" ht="20.100000000000001" customHeight="1" x14ac:dyDescent="0.25">
      <c r="A81" s="42"/>
      <c r="B81" s="17" t="s">
        <v>99</v>
      </c>
      <c r="C81" s="50">
        <v>15506833</v>
      </c>
      <c r="D81" s="51">
        <v>16844689</v>
      </c>
      <c r="E81" s="51">
        <v>16555529</v>
      </c>
      <c r="F81" s="329">
        <v>29153400</v>
      </c>
      <c r="G81" s="51">
        <v>24119487</v>
      </c>
      <c r="H81" s="216">
        <v>23390123</v>
      </c>
      <c r="I81" s="18"/>
      <c r="J81" s="179">
        <f t="shared" ref="J81:O81" si="81">C81/C80</f>
        <v>0.85172461123957943</v>
      </c>
      <c r="K81" s="52">
        <f t="shared" si="81"/>
        <v>0.85888820643393338</v>
      </c>
      <c r="L81" s="52">
        <f t="shared" si="81"/>
        <v>0.85367696647912839</v>
      </c>
      <c r="M81" s="52">
        <f t="shared" si="81"/>
        <v>0.88270778198285915</v>
      </c>
      <c r="N81" s="275">
        <f t="shared" si="81"/>
        <v>0.87689186991606849</v>
      </c>
      <c r="O81" s="251">
        <f t="shared" si="81"/>
        <v>0.87669990899835337</v>
      </c>
      <c r="P81" s="18"/>
      <c r="Q81" s="139">
        <f t="shared" si="53"/>
        <v>-3.0239614963618423E-2</v>
      </c>
      <c r="R81" s="136">
        <f t="shared" si="55"/>
        <v>-1.9196091771511714E-2</v>
      </c>
    </row>
    <row r="82" spans="1:18" ht="20.100000000000001" customHeight="1" thickBot="1" x14ac:dyDescent="0.3">
      <c r="A82" s="42"/>
      <c r="B82" s="17" t="s">
        <v>100</v>
      </c>
      <c r="C82" s="50">
        <v>2699560</v>
      </c>
      <c r="D82" s="51">
        <v>2767513</v>
      </c>
      <c r="E82" s="51">
        <v>2837672</v>
      </c>
      <c r="F82" s="329">
        <v>3873838</v>
      </c>
      <c r="G82" s="51">
        <v>3386170</v>
      </c>
      <c r="H82" s="216">
        <v>3289614</v>
      </c>
      <c r="I82" s="18"/>
      <c r="J82" s="179">
        <f t="shared" ref="J82:O82" si="82">C82/C80</f>
        <v>0.1482753887604206</v>
      </c>
      <c r="K82" s="52">
        <f t="shared" si="82"/>
        <v>0.14111179356606668</v>
      </c>
      <c r="L82" s="52">
        <f t="shared" si="82"/>
        <v>0.14632303352087156</v>
      </c>
      <c r="M82" s="52">
        <f t="shared" si="82"/>
        <v>0.11729221801714088</v>
      </c>
      <c r="N82" s="275">
        <f t="shared" si="82"/>
        <v>0.12310813008393146</v>
      </c>
      <c r="O82" s="251">
        <f t="shared" si="82"/>
        <v>0.12330009100164668</v>
      </c>
      <c r="P82" s="18"/>
      <c r="Q82" s="137">
        <f t="shared" si="53"/>
        <v>-2.8514811719435231E-2</v>
      </c>
      <c r="R82" s="136">
        <f t="shared" si="55"/>
        <v>1.9196091771522816E-2</v>
      </c>
    </row>
    <row r="83" spans="1:18" ht="20.100000000000001" customHeight="1" thickBot="1" x14ac:dyDescent="0.3">
      <c r="A83" s="22" t="s">
        <v>11</v>
      </c>
      <c r="B83" s="23"/>
      <c r="C83" s="29">
        <v>49142172</v>
      </c>
      <c r="D83" s="30">
        <v>53572253</v>
      </c>
      <c r="E83" s="30">
        <v>64496107</v>
      </c>
      <c r="F83" s="62">
        <v>76521569</v>
      </c>
      <c r="G83" s="30">
        <v>70800143</v>
      </c>
      <c r="H83" s="215">
        <v>77174995</v>
      </c>
      <c r="J83" s="178">
        <f t="shared" ref="J83:O83" si="83">C83/C92</f>
        <v>9.4140276056629085E-2</v>
      </c>
      <c r="K83" s="40">
        <f t="shared" si="83"/>
        <v>9.2729131568643222E-2</v>
      </c>
      <c r="L83" s="40">
        <f t="shared" si="83"/>
        <v>0.10346594175346538</v>
      </c>
      <c r="M83" s="40">
        <f t="shared" si="83"/>
        <v>0.11195102356088557</v>
      </c>
      <c r="N83" s="332">
        <f t="shared" si="83"/>
        <v>0.13156417278664767</v>
      </c>
      <c r="O83" s="249">
        <f t="shared" si="83"/>
        <v>0.137981497955595</v>
      </c>
      <c r="Q83" s="134">
        <f t="shared" si="53"/>
        <v>9.0040100625220484E-2</v>
      </c>
      <c r="R83" s="133">
        <f t="shared" si="55"/>
        <v>0.64173251689473298</v>
      </c>
    </row>
    <row r="84" spans="1:18" ht="20.100000000000001" customHeight="1" x14ac:dyDescent="0.25">
      <c r="A84" s="42"/>
      <c r="B84" s="17" t="s">
        <v>99</v>
      </c>
      <c r="C84" s="50">
        <v>42070136</v>
      </c>
      <c r="D84" s="51">
        <v>46287720</v>
      </c>
      <c r="E84" s="51">
        <v>56416879</v>
      </c>
      <c r="F84" s="329">
        <v>65619555</v>
      </c>
      <c r="G84" s="51">
        <v>60970598</v>
      </c>
      <c r="H84" s="216">
        <v>66815211</v>
      </c>
      <c r="I84" s="18"/>
      <c r="J84" s="179">
        <f t="shared" ref="J84:O84" si="84">C84/C83</f>
        <v>0.85609028432849898</v>
      </c>
      <c r="K84" s="52">
        <f t="shared" si="84"/>
        <v>0.86402414324445154</v>
      </c>
      <c r="L84" s="52">
        <f t="shared" si="84"/>
        <v>0.87473309047939907</v>
      </c>
      <c r="M84" s="52">
        <f t="shared" si="84"/>
        <v>0.85753018211113785</v>
      </c>
      <c r="N84" s="275">
        <f t="shared" si="84"/>
        <v>0.86116489905959648</v>
      </c>
      <c r="O84" s="251">
        <f t="shared" si="84"/>
        <v>0.86576242732506814</v>
      </c>
      <c r="P84" s="18"/>
      <c r="Q84" s="139">
        <f t="shared" si="53"/>
        <v>9.5859532163355202E-2</v>
      </c>
      <c r="R84" s="136">
        <f t="shared" si="55"/>
        <v>0.4597528265471662</v>
      </c>
    </row>
    <row r="85" spans="1:18" ht="20.100000000000001" customHeight="1" thickBot="1" x14ac:dyDescent="0.3">
      <c r="A85" s="42"/>
      <c r="B85" s="17" t="s">
        <v>100</v>
      </c>
      <c r="C85" s="50">
        <v>7072036</v>
      </c>
      <c r="D85" s="51">
        <v>7284533</v>
      </c>
      <c r="E85" s="51">
        <v>8079228</v>
      </c>
      <c r="F85" s="329">
        <v>10902014</v>
      </c>
      <c r="G85" s="51">
        <v>9829545</v>
      </c>
      <c r="H85" s="216">
        <v>10359784</v>
      </c>
      <c r="I85" s="18"/>
      <c r="J85" s="179">
        <f t="shared" ref="J85:O85" si="85">C85/C83</f>
        <v>0.14390971567150104</v>
      </c>
      <c r="K85" s="52">
        <f t="shared" si="85"/>
        <v>0.13597585675554844</v>
      </c>
      <c r="L85" s="52">
        <f t="shared" si="85"/>
        <v>0.12526690952060099</v>
      </c>
      <c r="M85" s="52">
        <f t="shared" si="85"/>
        <v>0.14246981788886215</v>
      </c>
      <c r="N85" s="275">
        <f t="shared" si="85"/>
        <v>0.13883510094040347</v>
      </c>
      <c r="O85" s="251">
        <f t="shared" si="85"/>
        <v>0.13423757267493183</v>
      </c>
      <c r="P85" s="18"/>
      <c r="Q85" s="137">
        <f t="shared" si="53"/>
        <v>5.3943392089867842E-2</v>
      </c>
      <c r="R85" s="136">
        <f t="shared" si="55"/>
        <v>-0.45975282654716343</v>
      </c>
    </row>
    <row r="86" spans="1:18" ht="20.100000000000001" customHeight="1" thickBot="1" x14ac:dyDescent="0.3">
      <c r="A86" s="22" t="s">
        <v>6</v>
      </c>
      <c r="B86" s="23"/>
      <c r="C86" s="29">
        <v>226269996</v>
      </c>
      <c r="D86" s="30">
        <v>240023988</v>
      </c>
      <c r="E86" s="30">
        <v>256594413</v>
      </c>
      <c r="F86" s="62">
        <v>271544790</v>
      </c>
      <c r="G86" s="30">
        <v>200033107</v>
      </c>
      <c r="H86" s="215">
        <v>204438741</v>
      </c>
      <c r="J86" s="178">
        <f t="shared" ref="J86:O86" si="86">C86/C92</f>
        <v>0.43345906417755325</v>
      </c>
      <c r="K86" s="40">
        <f t="shared" si="86"/>
        <v>0.41546163762951022</v>
      </c>
      <c r="L86" s="40">
        <f t="shared" si="86"/>
        <v>0.41163387721560685</v>
      </c>
      <c r="M86" s="40">
        <f t="shared" si="86"/>
        <v>0.39726991461878836</v>
      </c>
      <c r="N86" s="332">
        <f t="shared" si="86"/>
        <v>0.37171097595661606</v>
      </c>
      <c r="O86" s="249">
        <f t="shared" si="86"/>
        <v>0.36551688436566687</v>
      </c>
      <c r="Q86" s="134">
        <f t="shared" si="53"/>
        <v>2.2024524170391455E-2</v>
      </c>
      <c r="R86" s="163">
        <f t="shared" si="55"/>
        <v>-0.61940915909491912</v>
      </c>
    </row>
    <row r="87" spans="1:18" ht="20.100000000000001" customHeight="1" x14ac:dyDescent="0.25">
      <c r="A87" s="42"/>
      <c r="B87" s="17" t="s">
        <v>99</v>
      </c>
      <c r="C87" s="50">
        <v>158420765</v>
      </c>
      <c r="D87" s="51">
        <v>172448823</v>
      </c>
      <c r="E87" s="51">
        <v>187544772</v>
      </c>
      <c r="F87" s="329">
        <v>198331409</v>
      </c>
      <c r="G87" s="51">
        <v>148356942</v>
      </c>
      <c r="H87" s="216">
        <v>152206245</v>
      </c>
      <c r="I87" s="18"/>
      <c r="J87" s="179">
        <f t="shared" ref="J87:O87" si="87">C87/C86</f>
        <v>0.70014039775737658</v>
      </c>
      <c r="K87" s="52">
        <f t="shared" si="87"/>
        <v>0.71846495192805482</v>
      </c>
      <c r="L87" s="52">
        <f t="shared" si="87"/>
        <v>0.73089967083577922</v>
      </c>
      <c r="M87" s="52">
        <f t="shared" si="87"/>
        <v>0.73038193441310362</v>
      </c>
      <c r="N87" s="275">
        <f t="shared" si="87"/>
        <v>0.74166193899092914</v>
      </c>
      <c r="O87" s="251">
        <f t="shared" si="87"/>
        <v>0.74450783768033479</v>
      </c>
      <c r="P87" s="18"/>
      <c r="Q87" s="139">
        <f t="shared" si="53"/>
        <v>2.5946227713429144E-2</v>
      </c>
      <c r="R87" s="136">
        <f t="shared" si="55"/>
        <v>0.2845898689405657</v>
      </c>
    </row>
    <row r="88" spans="1:18" ht="20.100000000000001" customHeight="1" thickBot="1" x14ac:dyDescent="0.3">
      <c r="A88" s="42"/>
      <c r="B88" s="17" t="s">
        <v>100</v>
      </c>
      <c r="C88" s="50">
        <v>67849231</v>
      </c>
      <c r="D88" s="51">
        <v>67575165</v>
      </c>
      <c r="E88" s="51">
        <v>69049641</v>
      </c>
      <c r="F88" s="329">
        <v>73213381</v>
      </c>
      <c r="G88" s="51">
        <v>51676165</v>
      </c>
      <c r="H88" s="216">
        <v>52232496</v>
      </c>
      <c r="I88" s="18"/>
      <c r="J88" s="179">
        <f t="shared" ref="J88:O88" si="88">C88/C86</f>
        <v>0.29985960224262348</v>
      </c>
      <c r="K88" s="52">
        <f t="shared" si="88"/>
        <v>0.28153504807194518</v>
      </c>
      <c r="L88" s="52">
        <f t="shared" si="88"/>
        <v>0.26910032916422072</v>
      </c>
      <c r="M88" s="52">
        <f t="shared" si="88"/>
        <v>0.26961806558689638</v>
      </c>
      <c r="N88" s="275">
        <f t="shared" si="88"/>
        <v>0.25833806100907086</v>
      </c>
      <c r="O88" s="251">
        <f t="shared" si="88"/>
        <v>0.25549216231966526</v>
      </c>
      <c r="P88" s="18"/>
      <c r="Q88" s="137">
        <f t="shared" si="53"/>
        <v>1.0765717618557802E-2</v>
      </c>
      <c r="R88" s="136">
        <f t="shared" si="55"/>
        <v>-0.28458986894056015</v>
      </c>
    </row>
    <row r="89" spans="1:18" ht="20.100000000000001" customHeight="1" thickBot="1" x14ac:dyDescent="0.3">
      <c r="A89" s="22" t="s">
        <v>7</v>
      </c>
      <c r="B89" s="23"/>
      <c r="C89" s="29">
        <v>3893747</v>
      </c>
      <c r="D89" s="30">
        <v>5074930</v>
      </c>
      <c r="E89" s="30">
        <v>7528183</v>
      </c>
      <c r="F89" s="62">
        <v>6090350</v>
      </c>
      <c r="G89" s="30">
        <v>2930139</v>
      </c>
      <c r="H89" s="215">
        <v>2638663</v>
      </c>
      <c r="J89" s="178">
        <f t="shared" ref="J89:O89" si="89">C89/C92</f>
        <v>7.4591415592023761E-3</v>
      </c>
      <c r="K89" s="40">
        <f t="shared" si="89"/>
        <v>8.784283380272517E-3</v>
      </c>
      <c r="L89" s="40">
        <f t="shared" si="89"/>
        <v>1.2076861379981093E-2</v>
      </c>
      <c r="M89" s="40">
        <f t="shared" si="89"/>
        <v>8.9101795121848508E-3</v>
      </c>
      <c r="N89" s="332">
        <f t="shared" si="89"/>
        <v>5.444922811595098E-3</v>
      </c>
      <c r="O89" s="249">
        <f t="shared" si="89"/>
        <v>4.7176766689781347E-3</v>
      </c>
      <c r="Q89" s="95">
        <f t="shared" si="53"/>
        <v>-9.9475144353220107E-2</v>
      </c>
      <c r="R89" s="163">
        <f t="shared" si="55"/>
        <v>-7.2724614261696338E-2</v>
      </c>
    </row>
    <row r="90" spans="1:18" ht="20.100000000000001" customHeight="1" x14ac:dyDescent="0.25">
      <c r="A90" s="42"/>
      <c r="B90" s="17" t="s">
        <v>99</v>
      </c>
      <c r="C90" s="50">
        <v>3760899</v>
      </c>
      <c r="D90" s="51">
        <v>4940255</v>
      </c>
      <c r="E90" s="51">
        <v>7381629</v>
      </c>
      <c r="F90" s="329">
        <v>5962834</v>
      </c>
      <c r="G90" s="51">
        <v>2834408</v>
      </c>
      <c r="H90" s="216">
        <v>2572206</v>
      </c>
      <c r="I90" s="18"/>
      <c r="J90" s="179">
        <f t="shared" ref="J90:O90" si="90">C90/C89</f>
        <v>0.96588170726038436</v>
      </c>
      <c r="K90" s="52">
        <f t="shared" si="90"/>
        <v>0.97346268815530457</v>
      </c>
      <c r="L90" s="52">
        <f t="shared" si="90"/>
        <v>0.98053261988981932</v>
      </c>
      <c r="M90" s="52">
        <f t="shared" si="90"/>
        <v>0.97906261544903006</v>
      </c>
      <c r="N90" s="275">
        <f t="shared" si="90"/>
        <v>0.96732885368236798</v>
      </c>
      <c r="O90" s="251">
        <f t="shared" si="90"/>
        <v>0.97481413882712575</v>
      </c>
      <c r="P90" s="18"/>
      <c r="Q90" s="139">
        <f t="shared" si="53"/>
        <v>-9.250679506972885E-2</v>
      </c>
      <c r="R90" s="136">
        <f t="shared" si="55"/>
        <v>0.74852851447577695</v>
      </c>
    </row>
    <row r="91" spans="1:18" ht="20.100000000000001" customHeight="1" thickBot="1" x14ac:dyDescent="0.3">
      <c r="A91" s="42"/>
      <c r="B91" s="17" t="s">
        <v>100</v>
      </c>
      <c r="C91" s="50">
        <v>132848</v>
      </c>
      <c r="D91" s="51">
        <v>134675</v>
      </c>
      <c r="E91" s="51">
        <v>146554</v>
      </c>
      <c r="F91" s="329">
        <v>127516</v>
      </c>
      <c r="G91" s="51">
        <v>95731</v>
      </c>
      <c r="H91" s="216">
        <v>66457</v>
      </c>
      <c r="I91" s="18"/>
      <c r="J91" s="179">
        <f t="shared" ref="J91:O91" si="91">C91/C89</f>
        <v>3.4118292739615592E-2</v>
      </c>
      <c r="K91" s="59">
        <f t="shared" si="91"/>
        <v>2.6537311844695394E-2</v>
      </c>
      <c r="L91" s="59">
        <f t="shared" si="91"/>
        <v>1.9467380110180638E-2</v>
      </c>
      <c r="M91" s="59">
        <f t="shared" si="91"/>
        <v>2.0937384550969978E-2</v>
      </c>
      <c r="N91" s="275">
        <f t="shared" si="91"/>
        <v>3.267114631763203E-2</v>
      </c>
      <c r="O91" s="251">
        <f t="shared" si="91"/>
        <v>2.5185861172874292E-2</v>
      </c>
      <c r="P91" s="18"/>
      <c r="Q91" s="137">
        <f t="shared" si="53"/>
        <v>-0.30579436128317888</v>
      </c>
      <c r="R91" s="136">
        <f t="shared" si="55"/>
        <v>-0.74852851447577384</v>
      </c>
    </row>
    <row r="92" spans="1:18" ht="20.100000000000001" customHeight="1" thickBot="1" x14ac:dyDescent="0.3">
      <c r="A92" s="105" t="s">
        <v>27</v>
      </c>
      <c r="B92" s="130"/>
      <c r="C92" s="114">
        <f t="shared" ref="C92:E93" si="92">C54+C57+C60+C63+C65+C68+C71+C74+C77+C80+C83+C86+C89</f>
        <v>522010069</v>
      </c>
      <c r="D92" s="115">
        <f t="shared" si="92"/>
        <v>577728402</v>
      </c>
      <c r="E92" s="115">
        <f t="shared" si="92"/>
        <v>623355917</v>
      </c>
      <c r="F92" s="115">
        <f t="shared" ref="F92" si="93">F54+F57+F60+F63+F65+F68+F71+F74+F77+F80+F83+F86+F89</f>
        <v>683527194</v>
      </c>
      <c r="G92" s="247">
        <f t="shared" ref="G92:H92" si="94">G54+G57+G60+G63+G65+G68+G71+G74+G77+G80+G83+G86+G89</f>
        <v>538141513</v>
      </c>
      <c r="H92" s="245">
        <f t="shared" si="94"/>
        <v>559314083</v>
      </c>
      <c r="J92" s="120">
        <f>J54+J57+J60+J63+J65+J68+J71+J74+J77+J80+J83+J86+J89</f>
        <v>0.99999999999999989</v>
      </c>
      <c r="K92" s="116">
        <f t="shared" ref="K92:L92" si="95">K54+K57+K60+K63+K65+K68+K71+K74+K77+K80+K83+K86+K89</f>
        <v>1</v>
      </c>
      <c r="L92" s="116">
        <f t="shared" si="95"/>
        <v>1</v>
      </c>
      <c r="M92" s="116">
        <f t="shared" ref="M92" si="96">M54+M57+M60+M63+M65+M68+M71+M74+M77+M80+M83+M86+M89</f>
        <v>1</v>
      </c>
      <c r="N92" s="254">
        <f t="shared" ref="N92:O92" si="97">N54+N57+N60+N63+N65+N68+N71+N74+N77+N80+N83+N86+N89</f>
        <v>1</v>
      </c>
      <c r="O92" s="255">
        <f t="shared" si="97"/>
        <v>0.99999999999999989</v>
      </c>
      <c r="Q92" s="123">
        <f t="shared" si="53"/>
        <v>3.9343870503445066E-2</v>
      </c>
      <c r="R92" s="167">
        <f t="shared" si="55"/>
        <v>-1.1102230246251565E-14</v>
      </c>
    </row>
    <row r="93" spans="1:18" ht="20.100000000000001" customHeight="1" x14ac:dyDescent="0.25">
      <c r="A93" s="42"/>
      <c r="B93" s="17" t="s">
        <v>99</v>
      </c>
      <c r="C93" s="166">
        <f>C55+C58+C61+C64+C66+C69+C72+C75+C78+C81+C84+C87+C90</f>
        <v>251572455</v>
      </c>
      <c r="D93" s="68">
        <f t="shared" si="92"/>
        <v>275437457</v>
      </c>
      <c r="E93" s="68">
        <f t="shared" si="92"/>
        <v>310938973</v>
      </c>
      <c r="F93" s="68">
        <f t="shared" ref="F93" si="98">F55+F58+F61+F64+F66+F69+F72+F75+F78+F81+F84+F87+F90</f>
        <v>337927382</v>
      </c>
      <c r="G93" s="68">
        <f t="shared" ref="G93:H93" si="99">G55+G58+G61+G64+G66+G69+G72+G75+G78+G81+G84+G87+G90</f>
        <v>265083530</v>
      </c>
      <c r="H93" s="246">
        <f t="shared" si="99"/>
        <v>278390736</v>
      </c>
      <c r="I93" s="18"/>
      <c r="J93" s="161">
        <f>C93/C92</f>
        <v>0.48193027288138385</v>
      </c>
      <c r="K93" s="52">
        <f>D93/D92</f>
        <v>0.47675941851998477</v>
      </c>
      <c r="L93" s="52">
        <f>E93/E92</f>
        <v>0.4988145047157706</v>
      </c>
      <c r="M93" s="52">
        <f>F93/F92</f>
        <v>0.49438761905352957</v>
      </c>
      <c r="N93" s="334">
        <f t="shared" ref="N93" si="100">G93/G92</f>
        <v>0.49259074722228313</v>
      </c>
      <c r="O93" s="257">
        <f t="shared" ref="O93" si="101">H93/H92</f>
        <v>0.49773596707379886</v>
      </c>
      <c r="P93" s="18"/>
      <c r="Q93" s="139">
        <f t="shared" si="53"/>
        <v>5.0200048264032099E-2</v>
      </c>
      <c r="R93" s="136">
        <f t="shared" si="55"/>
        <v>0.51452198515157255</v>
      </c>
    </row>
    <row r="94" spans="1:18" ht="19.5" customHeight="1" thickBot="1" x14ac:dyDescent="0.3">
      <c r="A94" s="56"/>
      <c r="B94" s="43" t="s">
        <v>100</v>
      </c>
      <c r="C94" s="57">
        <f>C56+C59+C62+C67+C70+C73+C76+C79+C82+C85+C88+C91</f>
        <v>270437614</v>
      </c>
      <c r="D94" s="58">
        <f t="shared" ref="D94:E94" si="102">D56+D59+D62+D67+D70+D73+D76+D79+D82+D85+D88+D91</f>
        <v>302290945</v>
      </c>
      <c r="E94" s="58">
        <f t="shared" si="102"/>
        <v>312416944</v>
      </c>
      <c r="F94" s="58">
        <f t="shared" ref="F94" si="103">F56+F59+F62+F67+F70+F73+F76+F79+F82+F85+F88+F91</f>
        <v>345599812</v>
      </c>
      <c r="G94" s="58">
        <f t="shared" ref="G94:H94" si="104">G56+G59+G62+G67+G70+G73+G76+G79+G82+G85+G88+G91</f>
        <v>273057983</v>
      </c>
      <c r="H94" s="217">
        <f t="shared" si="104"/>
        <v>280923347</v>
      </c>
      <c r="I94" s="18"/>
      <c r="J94" s="162">
        <f>C94/C92</f>
        <v>0.51806972711861621</v>
      </c>
      <c r="K94" s="59">
        <f>D94/D92</f>
        <v>0.52324058148001529</v>
      </c>
      <c r="L94" s="59">
        <f>E94/E92</f>
        <v>0.5011854952842294</v>
      </c>
      <c r="M94" s="59">
        <f>F94/F92</f>
        <v>0.50561238094647043</v>
      </c>
      <c r="N94" s="335">
        <f t="shared" ref="N94" si="105">G94/G92</f>
        <v>0.50740925277771687</v>
      </c>
      <c r="O94" s="258">
        <f t="shared" ref="O94" si="106">H94/H92</f>
        <v>0.50226403292620114</v>
      </c>
      <c r="P94" s="18"/>
      <c r="Q94" s="137">
        <f t="shared" si="53"/>
        <v>2.8804739248366892E-2</v>
      </c>
      <c r="R94" s="138">
        <f t="shared" si="55"/>
        <v>-0.51452198515157255</v>
      </c>
    </row>
    <row r="97" spans="1:10" x14ac:dyDescent="0.25">
      <c r="A97" s="1" t="s">
        <v>34</v>
      </c>
      <c r="J97" s="1" t="str">
        <f>Q3</f>
        <v>VARIAÇÃO (JAN.-DEZ)</v>
      </c>
    </row>
    <row r="98" spans="1:10" ht="15.75" thickBot="1" x14ac:dyDescent="0.3"/>
    <row r="99" spans="1:10" ht="20.100000000000001" customHeight="1" x14ac:dyDescent="0.25">
      <c r="A99" s="477" t="s">
        <v>36</v>
      </c>
      <c r="B99" s="491"/>
      <c r="C99" s="479">
        <v>2016</v>
      </c>
      <c r="D99" s="481">
        <v>2017</v>
      </c>
      <c r="E99" s="481">
        <v>2018</v>
      </c>
      <c r="F99" s="481">
        <v>2019</v>
      </c>
      <c r="G99" s="481">
        <f>G5</f>
        <v>2020</v>
      </c>
      <c r="H99" s="475">
        <v>2021</v>
      </c>
      <c r="J99" s="483" t="s">
        <v>94</v>
      </c>
    </row>
    <row r="100" spans="1:10" ht="20.100000000000001" customHeight="1" thickBot="1" x14ac:dyDescent="0.3">
      <c r="A100" s="492"/>
      <c r="B100" s="493"/>
      <c r="C100" s="490"/>
      <c r="D100" s="489"/>
      <c r="E100" s="489"/>
      <c r="F100" s="489"/>
      <c r="G100" s="489">
        <v>2020</v>
      </c>
      <c r="H100" s="499">
        <v>2021</v>
      </c>
      <c r="J100" s="484"/>
    </row>
    <row r="101" spans="1:10" ht="20.100000000000001" customHeight="1" thickBot="1" x14ac:dyDescent="0.3">
      <c r="A101" s="22" t="s">
        <v>10</v>
      </c>
      <c r="B101" s="23"/>
      <c r="C101" s="145">
        <f>C54/C7</f>
        <v>4.4284264738846284</v>
      </c>
      <c r="D101" s="168">
        <f t="shared" ref="D101:E101" si="107">D54/D7</f>
        <v>4.6757027816022907</v>
      </c>
      <c r="E101" s="168">
        <f t="shared" si="107"/>
        <v>4.7856998097440906</v>
      </c>
      <c r="F101" s="168">
        <f t="shared" ref="F101" si="108">F54/F7</f>
        <v>4.8555469169707486</v>
      </c>
      <c r="G101" s="260">
        <f t="shared" ref="G101:H101" si="109">G54/G7</f>
        <v>4.2096390843753655</v>
      </c>
      <c r="H101" s="242">
        <f t="shared" si="109"/>
        <v>4.1832151600086807</v>
      </c>
      <c r="J101" s="41">
        <f>(H101-G101)/G101</f>
        <v>-6.2770047115822212E-3</v>
      </c>
    </row>
    <row r="102" spans="1:10" ht="20.100000000000001" customHeight="1" x14ac:dyDescent="0.25">
      <c r="A102" s="42"/>
      <c r="B102" s="17" t="s">
        <v>99</v>
      </c>
      <c r="C102" s="169">
        <f t="shared" ref="C102:E102" si="110">C55/C8</f>
        <v>5.338984749562286</v>
      </c>
      <c r="D102" s="170">
        <f t="shared" si="110"/>
        <v>4.8855432496178866</v>
      </c>
      <c r="E102" s="170">
        <f t="shared" si="110"/>
        <v>5.1600530248522496</v>
      </c>
      <c r="F102" s="170">
        <f t="shared" ref="F102" si="111">F55/F8</f>
        <v>5.4496401401127468</v>
      </c>
      <c r="G102" s="261">
        <f t="shared" ref="G102:H102" si="112">G55/G8</f>
        <v>4.7331910173359653</v>
      </c>
      <c r="H102" s="262">
        <f t="shared" si="112"/>
        <v>5.0238769310735618</v>
      </c>
      <c r="J102" s="313">
        <f t="shared" ref="J102:J141" si="113">(H102-G102)/G102</f>
        <v>6.1414363517745069E-2</v>
      </c>
    </row>
    <row r="103" spans="1:10" ht="20.100000000000001" customHeight="1" thickBot="1" x14ac:dyDescent="0.3">
      <c r="A103" s="42"/>
      <c r="B103" s="17" t="s">
        <v>100</v>
      </c>
      <c r="C103" s="169">
        <f t="shared" ref="C103:E103" si="114">C56/C9</f>
        <v>4.4038808000674434</v>
      </c>
      <c r="D103" s="170">
        <f t="shared" si="114"/>
        <v>4.6707305422239713</v>
      </c>
      <c r="E103" s="170">
        <f t="shared" si="114"/>
        <v>4.7720691368606083</v>
      </c>
      <c r="F103" s="170">
        <f t="shared" ref="F103" si="115">F56/F9</f>
        <v>4.8346108627887752</v>
      </c>
      <c r="G103" s="261">
        <f t="shared" ref="G103:H103" si="116">G56/G9</f>
        <v>4.1933012798910134</v>
      </c>
      <c r="H103" s="262">
        <f t="shared" si="116"/>
        <v>4.1414327752875142</v>
      </c>
      <c r="J103" s="60">
        <f t="shared" si="113"/>
        <v>-1.2369372277693181E-2</v>
      </c>
    </row>
    <row r="104" spans="1:10" ht="20.100000000000001" customHeight="1" thickBot="1" x14ac:dyDescent="0.3">
      <c r="A104" s="22" t="s">
        <v>21</v>
      </c>
      <c r="B104" s="23"/>
      <c r="C104" s="145">
        <f t="shared" ref="C104:E104" si="117">C57/C10</f>
        <v>4.5605208350719852</v>
      </c>
      <c r="D104" s="168">
        <f t="shared" si="117"/>
        <v>5.2979740105632986</v>
      </c>
      <c r="E104" s="168">
        <f t="shared" si="117"/>
        <v>5.4536789402752657</v>
      </c>
      <c r="F104" s="168">
        <f t="shared" ref="F104" si="118">F57/F10</f>
        <v>6.4971067216215594</v>
      </c>
      <c r="G104" s="260">
        <f t="shared" ref="G104:H104" si="119">G57/G10</f>
        <v>6.3082842651431239</v>
      </c>
      <c r="H104" s="242">
        <f t="shared" si="119"/>
        <v>6.283525269540589</v>
      </c>
      <c r="J104" s="41">
        <f t="shared" si="113"/>
        <v>-3.9248382859571685E-3</v>
      </c>
    </row>
    <row r="105" spans="1:10" ht="20.100000000000001" customHeight="1" x14ac:dyDescent="0.25">
      <c r="A105" s="42"/>
      <c r="B105" s="17" t="s">
        <v>99</v>
      </c>
      <c r="C105" s="169">
        <f t="shared" ref="C105:E105" si="120">C58/C11</f>
        <v>4.5785039983833249</v>
      </c>
      <c r="D105" s="170">
        <f t="shared" si="120"/>
        <v>5.2679303215832549</v>
      </c>
      <c r="E105" s="170">
        <f t="shared" si="120"/>
        <v>5.0372442227835323</v>
      </c>
      <c r="F105" s="170">
        <f t="shared" ref="F105" si="121">F58/F11</f>
        <v>5.6395793973523736</v>
      </c>
      <c r="G105" s="261">
        <f t="shared" ref="G105:H105" si="122">G58/G11</f>
        <v>5.5365249807913033</v>
      </c>
      <c r="H105" s="262">
        <f t="shared" si="122"/>
        <v>5.314879497031086</v>
      </c>
      <c r="J105" s="313">
        <f t="shared" si="113"/>
        <v>-4.0033321357567292E-2</v>
      </c>
    </row>
    <row r="106" spans="1:10" ht="20.100000000000001" customHeight="1" thickBot="1" x14ac:dyDescent="0.3">
      <c r="A106" s="42"/>
      <c r="B106" s="17" t="s">
        <v>100</v>
      </c>
      <c r="C106" s="169">
        <f t="shared" ref="C106:E106" si="123">C59/C12</f>
        <v>4.0844288189136861</v>
      </c>
      <c r="D106" s="170">
        <f t="shared" si="123"/>
        <v>5.8476150392817061</v>
      </c>
      <c r="E106" s="170">
        <f t="shared" si="123"/>
        <v>8.1716012613875257</v>
      </c>
      <c r="F106" s="170">
        <f t="shared" ref="F106" si="124">F59/F12</f>
        <v>9.3585576434738442</v>
      </c>
      <c r="G106" s="261">
        <f t="shared" ref="G106:H106" si="125">G59/G12</f>
        <v>8.8665220262239419</v>
      </c>
      <c r="H106" s="262">
        <f t="shared" si="125"/>
        <v>8.6292639897531327</v>
      </c>
      <c r="J106" s="60">
        <f t="shared" si="113"/>
        <v>-2.675886167869277E-2</v>
      </c>
    </row>
    <row r="107" spans="1:10" ht="20.100000000000001" customHeight="1" thickBot="1" x14ac:dyDescent="0.3">
      <c r="A107" s="22" t="s">
        <v>15</v>
      </c>
      <c r="B107" s="23"/>
      <c r="C107" s="145">
        <f t="shared" ref="C107:E107" si="126">C60/C13</f>
        <v>7.1257605298372049</v>
      </c>
      <c r="D107" s="168">
        <f t="shared" si="126"/>
        <v>7.7304463913273862</v>
      </c>
      <c r="E107" s="168">
        <f t="shared" si="126"/>
        <v>8.490370157118889</v>
      </c>
      <c r="F107" s="168">
        <f t="shared" ref="F107" si="127">F60/F13</f>
        <v>9.6140320170026428</v>
      </c>
      <c r="G107" s="260">
        <f t="shared" ref="G107:H107" si="128">G60/G13</f>
        <v>8.2604880226050419</v>
      </c>
      <c r="H107" s="242">
        <f t="shared" si="128"/>
        <v>8.0985851643061615</v>
      </c>
      <c r="J107" s="41">
        <f t="shared" si="113"/>
        <v>-1.9599672302148371E-2</v>
      </c>
    </row>
    <row r="108" spans="1:10" ht="20.100000000000001" customHeight="1" x14ac:dyDescent="0.25">
      <c r="A108" s="42"/>
      <c r="B108" s="221" t="s">
        <v>99</v>
      </c>
      <c r="C108" s="169">
        <f t="shared" ref="C108:E108" si="129">C61/C14</f>
        <v>3.0953912056548618</v>
      </c>
      <c r="D108" s="170">
        <f t="shared" si="129"/>
        <v>3.3200263100197325</v>
      </c>
      <c r="E108" s="170">
        <f t="shared" si="129"/>
        <v>3.6903177549043553</v>
      </c>
      <c r="F108" s="170">
        <f t="shared" ref="F108" si="130">F61/F14</f>
        <v>4.3069578701672899</v>
      </c>
      <c r="G108" s="263">
        <f t="shared" ref="G108:H108" si="131">G61/G14</f>
        <v>4.2912910217690801</v>
      </c>
      <c r="H108" s="264">
        <f t="shared" si="131"/>
        <v>4.8603220246117669</v>
      </c>
      <c r="J108" s="313">
        <f t="shared" si="113"/>
        <v>0.1326013546869875</v>
      </c>
    </row>
    <row r="109" spans="1:10" ht="20.100000000000001" customHeight="1" thickBot="1" x14ac:dyDescent="0.3">
      <c r="A109" s="42"/>
      <c r="B109" s="221" t="s">
        <v>100</v>
      </c>
      <c r="C109" s="169">
        <f t="shared" ref="C109:E109" si="132">C62/C15</f>
        <v>7.9282096311864461</v>
      </c>
      <c r="D109" s="170">
        <f t="shared" si="132"/>
        <v>8.3158148933040881</v>
      </c>
      <c r="E109" s="170">
        <f t="shared" si="132"/>
        <v>9.0236172501803296</v>
      </c>
      <c r="F109" s="170">
        <f t="shared" ref="F109" si="133">F62/F15</f>
        <v>9.9100857422142266</v>
      </c>
      <c r="G109" s="263">
        <f t="shared" ref="G109:H109" si="134">G62/G15</f>
        <v>8.4096581502026257</v>
      </c>
      <c r="H109" s="264">
        <f t="shared" si="134"/>
        <v>8.2219007741178025</v>
      </c>
      <c r="J109" s="60">
        <f t="shared" si="113"/>
        <v>-2.2326398140250128E-2</v>
      </c>
    </row>
    <row r="110" spans="1:10" ht="20.100000000000001" customHeight="1" thickBot="1" x14ac:dyDescent="0.3">
      <c r="A110" s="22" t="s">
        <v>8</v>
      </c>
      <c r="B110" s="23"/>
      <c r="C110" s="145">
        <f t="shared" ref="C110:E110" si="135">C63/C16</f>
        <v>3.5011749527715064</v>
      </c>
      <c r="D110" s="168">
        <f t="shared" si="135"/>
        <v>2.6659959758551306</v>
      </c>
      <c r="E110" s="168">
        <f t="shared" si="135"/>
        <v>2.6054427545742298</v>
      </c>
      <c r="F110" s="168">
        <f t="shared" ref="F110" si="136">F63/F16</f>
        <v>2.2210337066591532</v>
      </c>
      <c r="G110" s="260">
        <f t="shared" ref="G110:H110" si="137">G63/G16</f>
        <v>2.3451729345858459</v>
      </c>
      <c r="H110" s="242">
        <f t="shared" si="137"/>
        <v>2.0377785336296976</v>
      </c>
      <c r="J110" s="41">
        <f t="shared" si="113"/>
        <v>-0.13107536609466869</v>
      </c>
    </row>
    <row r="111" spans="1:10" ht="20.100000000000001" customHeight="1" thickBot="1" x14ac:dyDescent="0.3">
      <c r="A111" s="42"/>
      <c r="B111" s="17" t="s">
        <v>99</v>
      </c>
      <c r="C111" s="169">
        <f t="shared" ref="C111:E111" si="138">C64/C17</f>
        <v>3.5011749527715064</v>
      </c>
      <c r="D111" s="170">
        <f t="shared" si="138"/>
        <v>2.6659959758551306</v>
      </c>
      <c r="E111" s="170">
        <f t="shared" si="138"/>
        <v>2.6054427545742298</v>
      </c>
      <c r="F111" s="170">
        <f t="shared" ref="F111" si="139">F64/F17</f>
        <v>2.2210337066591532</v>
      </c>
      <c r="G111" s="261">
        <f t="shared" ref="G111:H111" si="140">G64/G17</f>
        <v>2.3451729345858459</v>
      </c>
      <c r="H111" s="262">
        <f t="shared" si="140"/>
        <v>2.0377785336296976</v>
      </c>
      <c r="J111" s="214">
        <f t="shared" si="113"/>
        <v>-0.13107536609466869</v>
      </c>
    </row>
    <row r="112" spans="1:10" ht="20.100000000000001" customHeight="1" thickBot="1" x14ac:dyDescent="0.3">
      <c r="A112" s="22" t="s">
        <v>19</v>
      </c>
      <c r="B112" s="23"/>
      <c r="C112" s="145">
        <f t="shared" ref="C112:E112" si="141">C65/C18</f>
        <v>10.028136994390316</v>
      </c>
      <c r="D112" s="168">
        <f t="shared" si="141"/>
        <v>6.7565890903751562</v>
      </c>
      <c r="E112" s="168">
        <f t="shared" si="141"/>
        <v>7.4121746431570106</v>
      </c>
      <c r="F112" s="168">
        <f t="shared" ref="F112" si="142">F65/F18</f>
        <v>8.079265819361817</v>
      </c>
      <c r="G112" s="260">
        <f t="shared" ref="G112:H112" si="143">G65/G18</f>
        <v>8.3095723762794709</v>
      </c>
      <c r="H112" s="242">
        <f t="shared" si="143"/>
        <v>6.9173114119922632</v>
      </c>
      <c r="J112" s="41">
        <f t="shared" si="113"/>
        <v>-0.16754905081055191</v>
      </c>
    </row>
    <row r="113" spans="1:10" ht="20.100000000000001" customHeight="1" x14ac:dyDescent="0.25">
      <c r="A113" s="42"/>
      <c r="B113" s="17" t="s">
        <v>99</v>
      </c>
      <c r="C113" s="169">
        <f t="shared" ref="C113:E113" si="144">C66/C19</f>
        <v>10.740341753343239</v>
      </c>
      <c r="D113" s="170">
        <f t="shared" si="144"/>
        <v>6.7255351331530457</v>
      </c>
      <c r="E113" s="170">
        <f t="shared" si="144"/>
        <v>6.4315730019768429</v>
      </c>
      <c r="F113" s="170">
        <f t="shared" ref="F113" si="145">F66/F19</f>
        <v>7.5746706032697304</v>
      </c>
      <c r="G113" s="261">
        <f t="shared" ref="G113:H113" si="146">G66/G19</f>
        <v>7.2104185856104799</v>
      </c>
      <c r="H113" s="262">
        <f t="shared" si="146"/>
        <v>6.562371292117601</v>
      </c>
      <c r="J113" s="313">
        <f t="shared" si="113"/>
        <v>-8.9876514906660043E-2</v>
      </c>
    </row>
    <row r="114" spans="1:10" ht="20.100000000000001" customHeight="1" thickBot="1" x14ac:dyDescent="0.3">
      <c r="A114" s="42"/>
      <c r="B114" s="17" t="s">
        <v>100</v>
      </c>
      <c r="C114" s="169">
        <f t="shared" ref="C114:E114" si="147">C67/C20</f>
        <v>5.0751526538280887</v>
      </c>
      <c r="D114" s="170">
        <f t="shared" si="147"/>
        <v>6.8814746543778798</v>
      </c>
      <c r="E114" s="170">
        <f t="shared" si="147"/>
        <v>10.251349141455437</v>
      </c>
      <c r="F114" s="170">
        <f t="shared" ref="F114" si="148">F67/F20</f>
        <v>9.7409664780148013</v>
      </c>
      <c r="G114" s="261">
        <f t="shared" ref="G114:H114" si="149">G67/G20</f>
        <v>9.5930130656469093</v>
      </c>
      <c r="H114" s="262">
        <f t="shared" si="149"/>
        <v>7.9055752104428452</v>
      </c>
      <c r="J114" s="60">
        <f t="shared" si="113"/>
        <v>-0.17590279963725566</v>
      </c>
    </row>
    <row r="115" spans="1:10" ht="20.100000000000001" customHeight="1" thickBot="1" x14ac:dyDescent="0.3">
      <c r="A115" s="22" t="s">
        <v>25</v>
      </c>
      <c r="B115" s="23"/>
      <c r="C115" s="145">
        <f t="shared" ref="C115:E115" si="150">C68/C21</f>
        <v>2.5565231547833585</v>
      </c>
      <c r="D115" s="168">
        <f t="shared" si="150"/>
        <v>3.3287498623254157</v>
      </c>
      <c r="E115" s="168">
        <f t="shared" si="150"/>
        <v>3.2278217788349703</v>
      </c>
      <c r="F115" s="168">
        <f t="shared" ref="F115" si="151">F68/F21</f>
        <v>3.3963630686523398</v>
      </c>
      <c r="G115" s="260">
        <f t="shared" ref="G115:H115" si="152">G68/G21</f>
        <v>3.9098843832144108</v>
      </c>
      <c r="H115" s="242">
        <f t="shared" si="152"/>
        <v>5.3722400994042117</v>
      </c>
      <c r="J115" s="41">
        <f t="shared" si="113"/>
        <v>0.37401507892864155</v>
      </c>
    </row>
    <row r="116" spans="1:10" ht="20.100000000000001" customHeight="1" x14ac:dyDescent="0.25">
      <c r="A116" s="42"/>
      <c r="B116" s="17" t="s">
        <v>99</v>
      </c>
      <c r="C116" s="169">
        <f t="shared" ref="C116:E116" si="153">C69/C22</f>
        <v>1.7939831246105165</v>
      </c>
      <c r="D116" s="170">
        <f t="shared" si="153"/>
        <v>2.0244388159548348</v>
      </c>
      <c r="E116" s="170">
        <f t="shared" si="153"/>
        <v>1.8923411589803139</v>
      </c>
      <c r="F116" s="170">
        <f t="shared" ref="F116" si="154">F69/F22</f>
        <v>2.0508635241518101</v>
      </c>
      <c r="G116" s="261">
        <f t="shared" ref="G116:H116" si="155">G69/G22</f>
        <v>2.5923432885222528</v>
      </c>
      <c r="H116" s="262">
        <f t="shared" si="155"/>
        <v>3.3502259281954951</v>
      </c>
      <c r="J116" s="313">
        <f t="shared" si="113"/>
        <v>0.29235427384513879</v>
      </c>
    </row>
    <row r="117" spans="1:10" ht="20.100000000000001" customHeight="1" thickBot="1" x14ac:dyDescent="0.3">
      <c r="A117" s="42"/>
      <c r="B117" s="17" t="s">
        <v>100</v>
      </c>
      <c r="C117" s="169">
        <f t="shared" ref="C117:E117" si="156">C70/C23</f>
        <v>4.7092063606274284</v>
      </c>
      <c r="D117" s="170">
        <f t="shared" si="156"/>
        <v>6.0770926186964775</v>
      </c>
      <c r="E117" s="170">
        <f t="shared" si="156"/>
        <v>6.6705595715119905</v>
      </c>
      <c r="F117" s="170">
        <f t="shared" ref="F117" si="157">F70/F23</f>
        <v>6.1223362192028423</v>
      </c>
      <c r="G117" s="261">
        <f t="shared" ref="G117:H117" si="158">G70/G23</f>
        <v>5.8990250863680265</v>
      </c>
      <c r="H117" s="262">
        <f t="shared" si="158"/>
        <v>7.1198429943919495</v>
      </c>
      <c r="J117" s="60">
        <f t="shared" si="113"/>
        <v>0.20695248624134416</v>
      </c>
    </row>
    <row r="118" spans="1:10" ht="20.100000000000001" customHeight="1" thickBot="1" x14ac:dyDescent="0.3">
      <c r="A118" s="22" t="s">
        <v>26</v>
      </c>
      <c r="B118" s="23"/>
      <c r="C118" s="145">
        <f t="shared" ref="C118:E118" si="159">C71/C24</f>
        <v>5.3955760221934037</v>
      </c>
      <c r="D118" s="168">
        <f t="shared" si="159"/>
        <v>5.1799325929553977</v>
      </c>
      <c r="E118" s="168">
        <f t="shared" si="159"/>
        <v>4.7635860641355796</v>
      </c>
      <c r="F118" s="168">
        <f t="shared" ref="F118" si="160">F71/F24</f>
        <v>4.945475514244956</v>
      </c>
      <c r="G118" s="260">
        <f t="shared" ref="G118:H118" si="161">G71/G24</f>
        <v>4.4667968849598783</v>
      </c>
      <c r="H118" s="242">
        <f t="shared" si="161"/>
        <v>4.4175485049575052</v>
      </c>
      <c r="J118" s="41">
        <f t="shared" si="113"/>
        <v>-1.1025435288583855E-2</v>
      </c>
    </row>
    <row r="119" spans="1:10" ht="20.100000000000001" customHeight="1" x14ac:dyDescent="0.25">
      <c r="A119" s="42"/>
      <c r="B119" s="17" t="s">
        <v>99</v>
      </c>
      <c r="C119" s="169">
        <f t="shared" ref="C119:E119" si="162">C72/C25</f>
        <v>2.3501310250034941</v>
      </c>
      <c r="D119" s="170">
        <f t="shared" si="162"/>
        <v>1.7205061094403147</v>
      </c>
      <c r="E119" s="170">
        <f t="shared" si="162"/>
        <v>2.0100056006192144</v>
      </c>
      <c r="F119" s="170">
        <f t="shared" ref="F119" si="163">F72/F25</f>
        <v>2.230289238526634</v>
      </c>
      <c r="G119" s="261">
        <f t="shared" ref="G119:H119" si="164">G72/G25</f>
        <v>2.1685466972226535</v>
      </c>
      <c r="H119" s="262">
        <f t="shared" si="164"/>
        <v>2.1653480425053355</v>
      </c>
      <c r="J119" s="313">
        <f t="shared" si="113"/>
        <v>-1.475022290926268E-3</v>
      </c>
    </row>
    <row r="120" spans="1:10" ht="20.100000000000001" customHeight="1" thickBot="1" x14ac:dyDescent="0.3">
      <c r="A120" s="42"/>
      <c r="B120" s="17" t="s">
        <v>100</v>
      </c>
      <c r="C120" s="169">
        <f t="shared" ref="C120:E120" si="165">C73/C26</f>
        <v>6.4409355529930119</v>
      </c>
      <c r="D120" s="170">
        <f t="shared" si="165"/>
        <v>6.5434216445544982</v>
      </c>
      <c r="E120" s="170">
        <f t="shared" si="165"/>
        <v>6.7307329000306231</v>
      </c>
      <c r="F120" s="170">
        <f t="shared" ref="F120" si="166">F73/F26</f>
        <v>6.7560432998142703</v>
      </c>
      <c r="G120" s="261">
        <f t="shared" ref="G120:H120" si="167">G73/G26</f>
        <v>5.5723419216823062</v>
      </c>
      <c r="H120" s="262">
        <f t="shared" si="167"/>
        <v>5.3241441295563696</v>
      </c>
      <c r="J120" s="60">
        <f t="shared" si="113"/>
        <v>-4.4541019846643756E-2</v>
      </c>
    </row>
    <row r="121" spans="1:10" ht="20.100000000000001" customHeight="1" thickBot="1" x14ac:dyDescent="0.3">
      <c r="A121" s="22" t="s">
        <v>14</v>
      </c>
      <c r="B121" s="23"/>
      <c r="C121" s="145">
        <f t="shared" ref="C121:E121" si="168">C74/C27</f>
        <v>5.2504744138606689</v>
      </c>
      <c r="D121" s="168">
        <f t="shared" si="168"/>
        <v>5.4676832997077218</v>
      </c>
      <c r="E121" s="168">
        <f t="shared" si="168"/>
        <v>4.886341132332082</v>
      </c>
      <c r="F121" s="168">
        <f t="shared" ref="F121" si="169">F74/F27</f>
        <v>6.1665357188702048</v>
      </c>
      <c r="G121" s="260">
        <f t="shared" ref="G121:H121" si="170">G74/G27</f>
        <v>6.0748795032315179</v>
      </c>
      <c r="H121" s="242">
        <f t="shared" si="170"/>
        <v>5.0670082294972012</v>
      </c>
      <c r="J121" s="41">
        <f t="shared" si="113"/>
        <v>-0.16590802717949912</v>
      </c>
    </row>
    <row r="122" spans="1:10" ht="20.100000000000001" customHeight="1" x14ac:dyDescent="0.25">
      <c r="A122" s="42"/>
      <c r="B122" s="17" t="s">
        <v>99</v>
      </c>
      <c r="C122" s="169">
        <f t="shared" ref="C122:E122" si="171">C75/C28</f>
        <v>2.426612205670351</v>
      </c>
      <c r="D122" s="170">
        <f t="shared" si="171"/>
        <v>2.9680003511621273</v>
      </c>
      <c r="E122" s="170">
        <f t="shared" si="171"/>
        <v>3.2657471766053794</v>
      </c>
      <c r="F122" s="170">
        <f t="shared" ref="F122" si="172">F75/F28</f>
        <v>3.0780180131300527</v>
      </c>
      <c r="G122" s="261">
        <f t="shared" ref="G122:H122" si="173">G75/G28</f>
        <v>3.2835956575635774</v>
      </c>
      <c r="H122" s="262">
        <f t="shared" si="173"/>
        <v>2.7050288334526242</v>
      </c>
      <c r="J122" s="313">
        <f t="shared" si="113"/>
        <v>-0.17619916836540367</v>
      </c>
    </row>
    <row r="123" spans="1:10" ht="20.100000000000001" customHeight="1" thickBot="1" x14ac:dyDescent="0.3">
      <c r="A123" s="42"/>
      <c r="B123" s="17" t="s">
        <v>100</v>
      </c>
      <c r="C123" s="169">
        <f t="shared" ref="C123:E123" si="174">C76/C29</f>
        <v>6.3447256205426141</v>
      </c>
      <c r="D123" s="170">
        <f t="shared" si="174"/>
        <v>6.1702237903723258</v>
      </c>
      <c r="E123" s="170">
        <f t="shared" si="174"/>
        <v>7.2638373075839455</v>
      </c>
      <c r="F123" s="170">
        <f t="shared" ref="F123" si="175">F76/F29</f>
        <v>8.2943623749644892</v>
      </c>
      <c r="G123" s="261">
        <f t="shared" ref="G123:H123" si="176">G76/G29</f>
        <v>7.3512925296270915</v>
      </c>
      <c r="H123" s="262">
        <f t="shared" si="176"/>
        <v>6.3651173612077194</v>
      </c>
      <c r="J123" s="60">
        <f t="shared" si="113"/>
        <v>-0.13414990145541081</v>
      </c>
    </row>
    <row r="124" spans="1:10" ht="20.100000000000001" customHeight="1" thickBot="1" x14ac:dyDescent="0.3">
      <c r="A124" s="22" t="s">
        <v>9</v>
      </c>
      <c r="B124" s="23"/>
      <c r="C124" s="145">
        <f t="shared" ref="C124:E124" si="177">C77/C30</f>
        <v>4.2926865832174128</v>
      </c>
      <c r="D124" s="168">
        <f t="shared" si="177"/>
        <v>4.3303673697966829</v>
      </c>
      <c r="E124" s="168">
        <f t="shared" si="177"/>
        <v>4.5876927752226218</v>
      </c>
      <c r="F124" s="168">
        <f t="shared" ref="F124" si="178">F77/F30</f>
        <v>4.435768720512459</v>
      </c>
      <c r="G124" s="260">
        <f t="shared" ref="G124:H124" si="179">G77/G30</f>
        <v>3.9422823458381786</v>
      </c>
      <c r="H124" s="242">
        <f t="shared" si="179"/>
        <v>4.445899531098612</v>
      </c>
      <c r="J124" s="41">
        <f t="shared" si="113"/>
        <v>0.12774761954635142</v>
      </c>
    </row>
    <row r="125" spans="1:10" ht="20.100000000000001" customHeight="1" x14ac:dyDescent="0.25">
      <c r="A125" s="42"/>
      <c r="B125" s="17" t="s">
        <v>99</v>
      </c>
      <c r="C125" s="169">
        <f t="shared" ref="C125:E125" si="180">C78/C31</f>
        <v>4.0448386420193048</v>
      </c>
      <c r="D125" s="170">
        <f t="shared" si="180"/>
        <v>4.1957895610596871</v>
      </c>
      <c r="E125" s="170">
        <f t="shared" si="180"/>
        <v>4.4812776538001158</v>
      </c>
      <c r="F125" s="170">
        <f t="shared" ref="F125" si="181">F78/F31</f>
        <v>4.2935108295435862</v>
      </c>
      <c r="G125" s="261">
        <f t="shared" ref="G125:H125" si="182">G78/G31</f>
        <v>3.8164808807592538</v>
      </c>
      <c r="H125" s="262">
        <f t="shared" si="182"/>
        <v>4.1935280261325625</v>
      </c>
      <c r="J125" s="313">
        <f t="shared" si="113"/>
        <v>9.8794454146013844E-2</v>
      </c>
    </row>
    <row r="126" spans="1:10" ht="20.100000000000001" customHeight="1" thickBot="1" x14ac:dyDescent="0.3">
      <c r="A126" s="42"/>
      <c r="B126" s="17" t="s">
        <v>100</v>
      </c>
      <c r="C126" s="169">
        <f t="shared" ref="C126:E126" si="183">C79/C32</f>
        <v>7.6566687365798547</v>
      </c>
      <c r="D126" s="170">
        <f t="shared" si="183"/>
        <v>7.3523255133109533</v>
      </c>
      <c r="E126" s="170">
        <f t="shared" si="183"/>
        <v>6.8398369907983891</v>
      </c>
      <c r="F126" s="170">
        <f t="shared" ref="F126" si="184">F79/F32</f>
        <v>6.3981608629624764</v>
      </c>
      <c r="G126" s="261">
        <f t="shared" ref="G126:H126" si="185">G79/G32</f>
        <v>7.4958022298860829</v>
      </c>
      <c r="H126" s="262">
        <f t="shared" si="185"/>
        <v>8.7250734964372914</v>
      </c>
      <c r="J126" s="60">
        <f t="shared" si="113"/>
        <v>0.1639946237708956</v>
      </c>
    </row>
    <row r="127" spans="1:10" ht="20.100000000000001" customHeight="1" thickBot="1" x14ac:dyDescent="0.3">
      <c r="A127" s="22" t="s">
        <v>12</v>
      </c>
      <c r="B127" s="23"/>
      <c r="C127" s="145">
        <f t="shared" ref="C127:E127" si="186">C80/C33</f>
        <v>3.7574468322224552</v>
      </c>
      <c r="D127" s="168">
        <f t="shared" si="186"/>
        <v>3.7704534225375128</v>
      </c>
      <c r="E127" s="168">
        <f t="shared" si="186"/>
        <v>3.7531063004621421</v>
      </c>
      <c r="F127" s="168">
        <f t="shared" ref="F127" si="187">F80/F33</f>
        <v>3.2271093996566451</v>
      </c>
      <c r="G127" s="260">
        <f t="shared" ref="G127:H127" si="188">G80/G33</f>
        <v>3.0751550845113598</v>
      </c>
      <c r="H127" s="242">
        <f t="shared" si="188"/>
        <v>3.1004624824653058</v>
      </c>
      <c r="J127" s="41">
        <f t="shared" si="113"/>
        <v>8.2296330618939553E-3</v>
      </c>
    </row>
    <row r="128" spans="1:10" ht="20.100000000000001" customHeight="1" x14ac:dyDescent="0.25">
      <c r="A128" s="42"/>
      <c r="B128" s="17" t="s">
        <v>99</v>
      </c>
      <c r="C128" s="169">
        <f t="shared" ref="C128:E128" si="189">C81/C34</f>
        <v>3.53861967929131</v>
      </c>
      <c r="D128" s="170">
        <f t="shared" si="189"/>
        <v>3.5439717284928807</v>
      </c>
      <c r="E128" s="170">
        <f t="shared" si="189"/>
        <v>3.4984735477994975</v>
      </c>
      <c r="F128" s="170">
        <f t="shared" ref="F128" si="190">F81/F34</f>
        <v>3.0085909764561611</v>
      </c>
      <c r="G128" s="261">
        <f t="shared" ref="G128:H128" si="191">G81/G34</f>
        <v>2.8575888190549783</v>
      </c>
      <c r="H128" s="262">
        <f t="shared" si="191"/>
        <v>2.8779664954291757</v>
      </c>
      <c r="J128" s="69">
        <f t="shared" si="113"/>
        <v>7.1310736654325328E-3</v>
      </c>
    </row>
    <row r="129" spans="1:10" ht="20.100000000000001" customHeight="1" thickBot="1" x14ac:dyDescent="0.3">
      <c r="A129" s="42"/>
      <c r="B129" s="17" t="s">
        <v>100</v>
      </c>
      <c r="C129" s="169">
        <f t="shared" ref="C129:E129" si="192">C82/C35</f>
        <v>5.8274869076041673</v>
      </c>
      <c r="D129" s="170">
        <f t="shared" si="192"/>
        <v>6.1706525810709572</v>
      </c>
      <c r="E129" s="170">
        <f t="shared" si="192"/>
        <v>6.5230090224699726</v>
      </c>
      <c r="F129" s="170">
        <f t="shared" ref="F129" si="193">F82/F35</f>
        <v>7.1176370073806776</v>
      </c>
      <c r="G129" s="261">
        <f t="shared" ref="G129:H129" si="194">G82/G35</f>
        <v>6.7189245498288601</v>
      </c>
      <c r="H129" s="262">
        <f t="shared" si="194"/>
        <v>6.8852930465031585</v>
      </c>
      <c r="J129" s="213">
        <f t="shared" si="113"/>
        <v>2.476117947753053E-2</v>
      </c>
    </row>
    <row r="130" spans="1:10" ht="20.100000000000001" customHeight="1" thickBot="1" x14ac:dyDescent="0.3">
      <c r="A130" s="22" t="s">
        <v>11</v>
      </c>
      <c r="B130" s="23"/>
      <c r="C130" s="145">
        <f t="shared" ref="C130:E130" si="195">C83/C36</f>
        <v>3.4995901302247181</v>
      </c>
      <c r="D130" s="168">
        <f t="shared" si="195"/>
        <v>3.6172306493557351</v>
      </c>
      <c r="E130" s="168">
        <f t="shared" si="195"/>
        <v>3.6593951137034177</v>
      </c>
      <c r="F130" s="168">
        <f t="shared" ref="F130" si="196">F83/F36</f>
        <v>3.8105394511720654</v>
      </c>
      <c r="G130" s="260">
        <f t="shared" ref="G130:H130" si="197">G83/G36</f>
        <v>3.435991942906353</v>
      </c>
      <c r="H130" s="242">
        <f t="shared" si="197"/>
        <v>3.5413843424868316</v>
      </c>
      <c r="J130" s="41">
        <f t="shared" si="113"/>
        <v>3.0673063654314593E-2</v>
      </c>
    </row>
    <row r="131" spans="1:10" ht="20.100000000000001" customHeight="1" x14ac:dyDescent="0.25">
      <c r="A131" s="42"/>
      <c r="B131" s="17" t="s">
        <v>99</v>
      </c>
      <c r="C131" s="169">
        <f t="shared" ref="C131:E131" si="198">C84/C37</f>
        <v>3.4083640351108162</v>
      </c>
      <c r="D131" s="170">
        <f t="shared" si="198"/>
        <v>3.5775403797372478</v>
      </c>
      <c r="E131" s="170">
        <f t="shared" si="198"/>
        <v>3.6305421680040419</v>
      </c>
      <c r="F131" s="170">
        <f t="shared" ref="F131" si="199">F84/F37</f>
        <v>3.741903559508474</v>
      </c>
      <c r="G131" s="261">
        <f t="shared" ref="G131:H131" si="200">G84/G37</f>
        <v>3.3930500198672622</v>
      </c>
      <c r="H131" s="262">
        <f t="shared" si="200"/>
        <v>3.5135933273752569</v>
      </c>
      <c r="J131" s="313">
        <f t="shared" si="113"/>
        <v>3.55265341808048E-2</v>
      </c>
    </row>
    <row r="132" spans="1:10" ht="20.100000000000001" customHeight="1" thickBot="1" x14ac:dyDescent="0.3">
      <c r="A132" s="42"/>
      <c r="B132" s="17" t="s">
        <v>100</v>
      </c>
      <c r="C132" s="169">
        <f t="shared" ref="C132:E132" si="201">C85/C38</f>
        <v>4.1623226960790083</v>
      </c>
      <c r="D132" s="170">
        <f t="shared" si="201"/>
        <v>3.8915702170283808</v>
      </c>
      <c r="E132" s="170">
        <f t="shared" si="201"/>
        <v>3.874407334071523</v>
      </c>
      <c r="F132" s="170">
        <f t="shared" ref="F132" si="202">F85/F38</f>
        <v>4.2834499211833652</v>
      </c>
      <c r="G132" s="261">
        <f t="shared" ref="G132:H132" si="203">G85/G38</f>
        <v>3.7287007550684037</v>
      </c>
      <c r="H132" s="262">
        <f t="shared" si="203"/>
        <v>3.7317506922433799</v>
      </c>
      <c r="J132" s="60">
        <f t="shared" si="113"/>
        <v>8.1796244196598062E-4</v>
      </c>
    </row>
    <row r="133" spans="1:10" ht="20.100000000000001" customHeight="1" thickBot="1" x14ac:dyDescent="0.3">
      <c r="A133" s="22" t="s">
        <v>6</v>
      </c>
      <c r="B133" s="23"/>
      <c r="C133" s="145">
        <f t="shared" ref="C133:E133" si="204">C86/C39</f>
        <v>4.721032914532131</v>
      </c>
      <c r="D133" s="168">
        <f t="shared" si="204"/>
        <v>5.2663767289432464</v>
      </c>
      <c r="E133" s="168">
        <f t="shared" si="204"/>
        <v>5.8535288582290521</v>
      </c>
      <c r="F133" s="168">
        <f t="shared" ref="F133" si="205">F86/F39</f>
        <v>6.0191777275289509</v>
      </c>
      <c r="G133" s="260">
        <f t="shared" ref="G133:H133" si="206">G86/G39</f>
        <v>5.2187927731578672</v>
      </c>
      <c r="H133" s="242">
        <f t="shared" si="206"/>
        <v>5.2134753561041851</v>
      </c>
      <c r="J133" s="41">
        <f t="shared" si="113"/>
        <v>-1.0188979108408831E-3</v>
      </c>
    </row>
    <row r="134" spans="1:10" ht="20.100000000000001" customHeight="1" x14ac:dyDescent="0.25">
      <c r="A134" s="42"/>
      <c r="B134" s="17" t="s">
        <v>99</v>
      </c>
      <c r="C134" s="169">
        <f t="shared" ref="C134:E134" si="207">C87/C40</f>
        <v>4.5598195089274833</v>
      </c>
      <c r="D134" s="170">
        <f t="shared" si="207"/>
        <v>5.1058624079565424</v>
      </c>
      <c r="E134" s="170">
        <f t="shared" si="207"/>
        <v>5.6401367347999942</v>
      </c>
      <c r="F134" s="170">
        <f t="shared" ref="F134" si="208">F87/F40</f>
        <v>5.7830269932158895</v>
      </c>
      <c r="G134" s="261">
        <f t="shared" ref="G134:H134" si="209">G87/G40</f>
        <v>5.0438730808085515</v>
      </c>
      <c r="H134" s="262">
        <f t="shared" si="209"/>
        <v>5.0378286684247815</v>
      </c>
      <c r="J134" s="313">
        <f t="shared" si="113"/>
        <v>-1.1983672639917058E-3</v>
      </c>
    </row>
    <row r="135" spans="1:10" ht="20.100000000000001" customHeight="1" thickBot="1" x14ac:dyDescent="0.3">
      <c r="A135" s="42"/>
      <c r="B135" s="17" t="s">
        <v>100</v>
      </c>
      <c r="C135" s="169">
        <f t="shared" ref="C135:E135" si="210">C88/C41</f>
        <v>5.1458242243880852</v>
      </c>
      <c r="D135" s="170">
        <f t="shared" si="210"/>
        <v>5.7257321272227033</v>
      </c>
      <c r="E135" s="170">
        <f t="shared" si="210"/>
        <v>6.5239417624862801</v>
      </c>
      <c r="F135" s="170">
        <f t="shared" ref="F135" si="211">F88/F41</f>
        <v>6.7678385459275692</v>
      </c>
      <c r="G135" s="261">
        <f t="shared" ref="G135:H135" si="212">G88/G41</f>
        <v>5.7958358405062311</v>
      </c>
      <c r="H135" s="262">
        <f t="shared" si="212"/>
        <v>5.8030587313028894</v>
      </c>
      <c r="J135" s="60">
        <f t="shared" si="113"/>
        <v>1.246220734234495E-3</v>
      </c>
    </row>
    <row r="136" spans="1:10" ht="20.100000000000001" customHeight="1" thickBot="1" x14ac:dyDescent="0.3">
      <c r="A136" s="22" t="s">
        <v>7</v>
      </c>
      <c r="B136" s="23"/>
      <c r="C136" s="145">
        <f t="shared" ref="C136:E136" si="213">C89/C42</f>
        <v>13.606317179877836</v>
      </c>
      <c r="D136" s="168">
        <f t="shared" si="213"/>
        <v>12.864860068951531</v>
      </c>
      <c r="E136" s="168">
        <f t="shared" si="213"/>
        <v>15.569859982213398</v>
      </c>
      <c r="F136" s="168">
        <f t="shared" ref="F136" si="214">F89/F42</f>
        <v>14.675860440346899</v>
      </c>
      <c r="G136" s="260">
        <f t="shared" ref="G136:H136" si="215">G89/G42</f>
        <v>13.006134342999436</v>
      </c>
      <c r="H136" s="242">
        <f t="shared" si="215"/>
        <v>12.182417957857025</v>
      </c>
      <c r="J136" s="41">
        <f t="shared" si="113"/>
        <v>-6.3332913794311024E-2</v>
      </c>
    </row>
    <row r="137" spans="1:10" ht="20.100000000000001" customHeight="1" x14ac:dyDescent="0.25">
      <c r="A137" s="42"/>
      <c r="B137" s="17" t="s">
        <v>99</v>
      </c>
      <c r="C137" s="169">
        <f t="shared" ref="C137:E137" si="216">C90/C43</f>
        <v>14.350304107937331</v>
      </c>
      <c r="D137" s="170">
        <f t="shared" si="216"/>
        <v>13.254032344608516</v>
      </c>
      <c r="E137" s="170">
        <f t="shared" si="216"/>
        <v>16.005821971273939</v>
      </c>
      <c r="F137" s="170">
        <f t="shared" ref="F137" si="217">F90/F43</f>
        <v>14.962971699296874</v>
      </c>
      <c r="G137" s="261">
        <f t="shared" ref="G137:H137" si="218">G90/G43</f>
        <v>13.260884617903828</v>
      </c>
      <c r="H137" s="262">
        <f t="shared" si="218"/>
        <v>12.440960953408172</v>
      </c>
      <c r="J137" s="313">
        <f t="shared" si="113"/>
        <v>-6.1830238941122981E-2</v>
      </c>
    </row>
    <row r="138" spans="1:10" ht="20.100000000000001" customHeight="1" thickBot="1" x14ac:dyDescent="0.3">
      <c r="A138" s="42"/>
      <c r="B138" s="17" t="s">
        <v>100</v>
      </c>
      <c r="C138" s="169">
        <f t="shared" ref="C138:E138" si="219">C91/C44</f>
        <v>5.5137378600481446</v>
      </c>
      <c r="D138" s="170">
        <f t="shared" si="219"/>
        <v>6.1936626195732156</v>
      </c>
      <c r="E138" s="170">
        <f t="shared" si="219"/>
        <v>6.5642748365134818</v>
      </c>
      <c r="F138" s="170">
        <f t="shared" ref="F138" si="220">F91/F44</f>
        <v>7.7352744919623904</v>
      </c>
      <c r="G138" s="261">
        <f t="shared" ref="G138:H138" si="221">G91/G44</f>
        <v>8.290551658439421</v>
      </c>
      <c r="H138" s="262">
        <f t="shared" si="221"/>
        <v>6.7517017169562124</v>
      </c>
      <c r="J138" s="60">
        <f t="shared" si="113"/>
        <v>-0.18561490295000169</v>
      </c>
    </row>
    <row r="139" spans="1:10" ht="20.100000000000001" customHeight="1" thickBot="1" x14ac:dyDescent="0.3">
      <c r="A139" s="105" t="s">
        <v>27</v>
      </c>
      <c r="B139" s="130"/>
      <c r="C139" s="147">
        <f t="shared" ref="C139:E139" si="222">C92/C45</f>
        <v>4.7569112942824816</v>
      </c>
      <c r="D139" s="148">
        <f t="shared" si="222"/>
        <v>5.1415914345030833</v>
      </c>
      <c r="E139" s="148">
        <f t="shared" si="222"/>
        <v>5.4155944930994329</v>
      </c>
      <c r="F139" s="148">
        <f t="shared" ref="F139" si="223">F92/F45</f>
        <v>5.4857885326701421</v>
      </c>
      <c r="G139" s="265">
        <f t="shared" ref="G139:H139" si="224">G92/G45</f>
        <v>4.8047460925968055</v>
      </c>
      <c r="H139" s="266">
        <f t="shared" si="224"/>
        <v>4.8458707761573461</v>
      </c>
      <c r="J139" s="160">
        <f t="shared" si="113"/>
        <v>8.5591793547438073E-3</v>
      </c>
    </row>
    <row r="140" spans="1:10" ht="20.100000000000001" customHeight="1" x14ac:dyDescent="0.25">
      <c r="A140" s="42"/>
      <c r="B140" s="17" t="s">
        <v>99</v>
      </c>
      <c r="C140" s="172">
        <f t="shared" ref="C140:E140" si="225">C93/C46</f>
        <v>4.1281331506122632</v>
      </c>
      <c r="D140" s="173">
        <f t="shared" si="225"/>
        <v>4.474090918187315</v>
      </c>
      <c r="E140" s="173">
        <f t="shared" si="225"/>
        <v>4.7237006255893252</v>
      </c>
      <c r="F140" s="173">
        <f t="shared" ref="F140" si="226">F93/F46</f>
        <v>4.6620928697529216</v>
      </c>
      <c r="G140" s="267">
        <f t="shared" ref="G140:H140" si="227">G93/G46</f>
        <v>4.1285326806513476</v>
      </c>
      <c r="H140" s="268">
        <f t="shared" si="227"/>
        <v>4.2081415465183882</v>
      </c>
      <c r="J140" s="313">
        <f t="shared" si="113"/>
        <v>1.9282605231668158E-2</v>
      </c>
    </row>
    <row r="141" spans="1:10" ht="20.100000000000001" customHeight="1" thickBot="1" x14ac:dyDescent="0.3">
      <c r="A141" s="56"/>
      <c r="B141" s="43" t="s">
        <v>100</v>
      </c>
      <c r="C141" s="175">
        <f t="shared" ref="C141:E141" si="228">C94/C47</f>
        <v>5.5421843588111157</v>
      </c>
      <c r="D141" s="176">
        <f t="shared" si="228"/>
        <v>5.9504971717461377</v>
      </c>
      <c r="E141" s="176">
        <f t="shared" si="228"/>
        <v>6.3398117121222475</v>
      </c>
      <c r="F141" s="176">
        <f t="shared" ref="F141" si="229">F94/F47</f>
        <v>6.631411536048927</v>
      </c>
      <c r="G141" s="269">
        <f t="shared" ref="G141:H141" si="230">G94/G47</f>
        <v>5.7131812241124145</v>
      </c>
      <c r="H141" s="270">
        <f t="shared" si="230"/>
        <v>5.7022338963846702</v>
      </c>
      <c r="J141" s="60">
        <f t="shared" si="113"/>
        <v>-1.9161527174284701E-3</v>
      </c>
    </row>
    <row r="142" spans="1:10" ht="20.100000000000001" customHeight="1" x14ac:dyDescent="0.25"/>
    <row r="143" spans="1:10" ht="15.75" x14ac:dyDescent="0.25">
      <c r="A143" s="129" t="s">
        <v>46</v>
      </c>
    </row>
  </sheetData>
  <mergeCells count="36">
    <mergeCell ref="A99:B100"/>
    <mergeCell ref="C99:C100"/>
    <mergeCell ref="D99:D100"/>
    <mergeCell ref="E99:E100"/>
    <mergeCell ref="H99:H100"/>
    <mergeCell ref="F99:F100"/>
    <mergeCell ref="G99:G100"/>
    <mergeCell ref="A5:B6"/>
    <mergeCell ref="C5:C6"/>
    <mergeCell ref="D5:D6"/>
    <mergeCell ref="E5:E6"/>
    <mergeCell ref="Q52:R52"/>
    <mergeCell ref="Q5:R5"/>
    <mergeCell ref="A52:B53"/>
    <mergeCell ref="L52:L53"/>
    <mergeCell ref="J5:J6"/>
    <mergeCell ref="K5:K6"/>
    <mergeCell ref="L5:L6"/>
    <mergeCell ref="C52:C53"/>
    <mergeCell ref="G5:G6"/>
    <mergeCell ref="D52:D53"/>
    <mergeCell ref="E52:E53"/>
    <mergeCell ref="J52:J53"/>
    <mergeCell ref="J99:J100"/>
    <mergeCell ref="O5:O6"/>
    <mergeCell ref="H52:H53"/>
    <mergeCell ref="O52:O53"/>
    <mergeCell ref="F5:F6"/>
    <mergeCell ref="M5:M6"/>
    <mergeCell ref="F52:F53"/>
    <mergeCell ref="M52:M53"/>
    <mergeCell ref="N5:N6"/>
    <mergeCell ref="G52:G53"/>
    <mergeCell ref="N52:N53"/>
    <mergeCell ref="K52:K53"/>
    <mergeCell ref="H5:H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N7:O46 N54:O94 O47" evalError="1"/>
    <ignoredError sqref="N47" evalError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309A37FC-8B4F-4DB1-ACE4-070541F97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AG36:AH36 AS36:AT36 BE36:BF36 BQ36:BR36 CC36:CD36 CO36:CP36 DA36:DB36 DM36:DN36 DY36:DZ36 EK36:EL36 EW36:EX36 FI36:FJ36 FU36:FV36 GG36:GH36 GS36:GT36 HE36:HF36 HQ36:HR36 IC36:ID36 IO36:IP36 JA36:JB36 JM36:JN36 JY36:JZ36 KK36:KL36 KW36:KX36 LI36:LJ36 LU36:LV36 MG36:MH36 MS36:MT36 NE36:NF36 NQ36:NR36 OC36:OD36 OO36:OP36 PA36:PB36 PM36:PN36 PY36:PZ36 QK36:QL36 QW36:QX36 RI36:RJ36 RU36:RV36 SG36:SH36 SS36:ST36 TE36:TF36 TQ36:TR36 UC36:UD36 UO36:UP36 VA36:VB36 VM36:VN36 VY36:VZ36 WK36:WL36 WW36:WX36 XI36:XJ36 XU36:XV36 YG36:YH36 YS36:YT36 ZE36:ZF36 ZQ36:ZR36 AAC36:AAD36 AAO36:AAP36 ABA36:ABB36 ABM36:ABN36 ABY36:ABZ36 ACK36:ACL36 ACW36:ACX36 ADI36:ADJ36 ADU36:ADV36 AEG36:AEH36 AES36:AET36 AFE36:AFF36 AFQ36:AFR36 AGC36:AGD36 AGO36:AGP36 AHA36:AHB36 AHM36:AHN36 AHY36:AHZ36 AIK36:AIL36 AIW36:AIX36 AJI36:AJJ36 AJU36:AJV36 AKG36:AKH36 AKS36:AKT36 ALE36:ALF36 ALQ36:ALR36 AMC36:AMD36 AMO36:AMP36 ANA36:ANB36 ANM36:ANN36 ANY36:ANZ36 AOK36:AOL36 AOW36:AOX36 API36:APJ36 APU36:APV36 AQG36:AQH36 AQS36:AQT36 ARE36:ARF36 ARQ36:ARR36 ASC36:ASD36 ASO36:ASP36 ATA36:ATB36 ATM36:ATN36 ATY36:ATZ36 AUK36:AUL36 AUW36:AUX36 AVI36:AVJ36 AVU36:AVV36 AWG36:AWH36 AWS36:AWT36 AXE36:AXF36 AXQ36:AXR36 AYC36:AYD36 AYO36:AYP36 AZA36:AZB36 AZM36:AZN36 AZY36:AZZ36 BAK36:BAL36 BAW36:BAX36 BBI36:BBJ36 BBU36:BBV36 BCG36:BCH36 BCS36:BCT36 BDE36:BDF36 BDQ36:BDR36 BEC36:BED36 BEO36:BEP36 BFA36:BFB36 BFM36:BFN36 BFY36:BFZ36 BGK36:BGL36 BGW36:BGX36 BHI36:BHJ36 BHU36:BHV36 BIG36:BIH36 BIS36:BIT36 BJE36:BJF36 BJQ36:BJR36 BKC36:BKD36 BKO36:BKP36 BLA36:BLB36 BLM36:BLN36 BLY36:BLZ36 BMK36:BML36 BMW36:BMX36 BNI36:BNJ36 BNU36:BNV36 BOG36:BOH36 BOS36:BOT36 BPE36:BPF36 BPQ36:BPR36 BQC36:BQD36 BQO36:BQP36 BRA36:BRB36 BRM36:BRN36 BRY36:BRZ36 BSK36:BSL36 BSW36:BSX36 BTI36:BTJ36 BTU36:BTV36 BUG36:BUH36 BUS36:BUT36 BVE36:BVF36 BVQ36:BVR36 BWC36:BWD36 BWO36:BWP36 BXA36:BXB36 BXM36:BXN36 BXY36:BXZ36 BYK36:BYL36 BYW36:BYX36 BZI36:BZJ36 BZU36:BZV36 CAG36:CAH36 CAS36:CAT36 CBE36:CBF36 CBQ36:CBR36 CCC36:CCD36 CCO36:CCP36 CDA36:CDB36 CDM36:CDN36 CDY36:CDZ36 CEK36:CEL36 CEW36:CEX36 CFI36:CFJ36 CFU36:CFV36 CGG36:CGH36 CGS36:CGT36 CHE36:CHF36 CHQ36:CHR36 CIC36:CID36 CIO36:CIP36 CJA36:CJB36 CJM36:CJN36 CJY36:CJZ36 CKK36:CKL36 CKW36:CKX36 CLI36:CLJ36 CLU36:CLV36 CMG36:CMH36 CMS36:CMT36 CNE36:CNF36 CNQ36:CNR36 COC36:COD36 COO36:COP36 CPA36:CPB36 CPM36:CPN36 CPY36:CPZ36 CQK36:CQL36 CQW36:CQX36 CRI36:CRJ36 CRU36:CRV36 CSG36:CSH36 CSS36:CST36 CTE36:CTF36 CTQ36:CTR36 CUC36:CUD36 CUO36:CUP36 CVA36:CVB36 CVM36:CVN36 CVY36:CVZ36 CWK36:CWL36 CWW36:CWX36 CXI36:CXJ36 CXU36:CXV36 CYG36:CYH36 CYS36:CYT36 CZE36:CZF36 CZQ36:CZR36 DAC36:DAD36 DAO36:DAP36 DBA36:DBB36 DBM36:DBN36 DBY36:DBZ36 DCK36:DCL36 DCW36:DCX36 DDI36:DDJ36 DDU36:DDV36 DEG36:DEH36 DES36:DET36 DFE36:DFF36 DFQ36:DFR36 DGC36:DGD36 DGO36:DGP36 DHA36:DHB36 DHM36:DHN36 DHY36:DHZ36 DIK36:DIL36 DIW36:DIX36 DJI36:DJJ36 DJU36:DJV36 DKG36:DKH36 DKS36:DKT36 DLE36:DLF36 DLQ36:DLR36 DMC36:DMD36 DMO36:DMP36 DNA36:DNB36 DNM36:DNN36 DNY36:DNZ36 DOK36:DOL36 DOW36:DOX36 DPI36:DPJ36 DPU36:DPV36 DQG36:DQH36 DQS36:DQT36 DRE36:DRF36 DRQ36:DRR36 DSC36:DSD36 DSO36:DSP36 DTA36:DTB36 DTM36:DTN36 DTY36:DTZ36 DUK36:DUL36 DUW36:DUX36 DVI36:DVJ36 DVU36:DVV36 DWG36:DWH36 DWS36:DWT36 DXE36:DXF36 DXQ36:DXR36 DYC36:DYD36 DYO36:DYP36 DZA36:DZB36 DZM36:DZN36 DZY36:DZZ36 EAK36:EAL36 EAW36:EAX36 EBI36:EBJ36 EBU36:EBV36 ECG36:ECH36 ECS36:ECT36 EDE36:EDF36 EDQ36:EDR36 EEC36:EED36 EEO36:EEP36 EFA36:EFB36 EFM36:EFN36 EFY36:EFZ36 EGK36:EGL36 EGW36:EGX36 EHI36:EHJ36 EHU36:EHV36 EIG36:EIH36 EIS36:EIT36 EJE36:EJF36 EJQ36:EJR36 EKC36:EKD36 EKO36:EKP36 ELA36:ELB36 ELM36:ELN36 ELY36:ELZ36 EMK36:EML36 EMW36:EMX36 ENI36:ENJ36 ENU36:ENV36 EOG36:EOH36 EOS36:EOT36 EPE36:EPF36 EPQ36:EPR36 EQC36:EQD36 EQO36:EQP36 ERA36:ERB36 ERM36:ERN36 ERY36:ERZ36 ESK36:ESL36 ESW36:ESX36 ETI36:ETJ36 ETU36:ETV36 EUG36:EUH36 EUS36:EUT36 EVE36:EVF36 EVQ36:EVR36 EWC36:EWD36 EWO36:EWP36 EXA36:EXB36 EXM36:EXN36 EXY36:EXZ36 EYK36:EYL36 EYW36:EYX36 EZI36:EZJ36 EZU36:EZV36 FAG36:FAH36 FAS36:FAT36 FBE36:FBF36 FBQ36:FBR36 FCC36:FCD36 FCO36:FCP36 FDA36:FDB36 FDM36:FDN36 FDY36:FDZ36 FEK36:FEL36 FEW36:FEX36 FFI36:FFJ36 FFU36:FFV36 FGG36:FGH36 FGS36:FGT36 FHE36:FHF36 FHQ36:FHR36 FIC36:FID36 FIO36:FIP36 FJA36:FJB36 FJM36:FJN36 FJY36:FJZ36 FKK36:FKL36 FKW36:FKX36 FLI36:FLJ36 FLU36:FLV36 FMG36:FMH36 FMS36:FMT36 FNE36:FNF36 FNQ36:FNR36 FOC36:FOD36 FOO36:FOP36 FPA36:FPB36 FPM36:FPN36 FPY36:FPZ36 FQK36:FQL36 FQW36:FQX36 FRI36:FRJ36 FRU36:FRV36 FSG36:FSH36 FSS36:FST36 FTE36:FTF36 FTQ36:FTR36 FUC36:FUD36 FUO36:FUP36 FVA36:FVB36 FVM36:FVN36 FVY36:FVZ36 FWK36:FWL36 FWW36:FWX36 FXI36:FXJ36 FXU36:FXV36 FYG36:FYH36 FYS36:FYT36 FZE36:FZF36 FZQ36:FZR36 GAC36:GAD36 GAO36:GAP36 GBA36:GBB36 GBM36:GBN36 GBY36:GBZ36 GCK36:GCL36 GCW36:GCX36 GDI36:GDJ36 GDU36:GDV36 GEG36:GEH36 GES36:GET36 GFE36:GFF36 GFQ36:GFR36 GGC36:GGD36 GGO36:GGP36 GHA36:GHB36 GHM36:GHN36 GHY36:GHZ36 GIK36:GIL36 GIW36:GIX36 GJI36:GJJ36 GJU36:GJV36 GKG36:GKH36 GKS36:GKT36 GLE36:GLF36 GLQ36:GLR36 GMC36:GMD36 GMO36:GMP36 GNA36:GNB36 GNM36:GNN36 GNY36:GNZ36 GOK36:GOL36 GOW36:GOX36 GPI36:GPJ36 GPU36:GPV36 GQG36:GQH36 GQS36:GQT36 GRE36:GRF36 GRQ36:GRR36 GSC36:GSD36 GSO36:GSP36 GTA36:GTB36 GTM36:GTN36 GTY36:GTZ36 GUK36:GUL36 GUW36:GUX36 GVI36:GVJ36 GVU36:GVV36 GWG36:GWH36 GWS36:GWT36 GXE36:GXF36 GXQ36:GXR36 GYC36:GYD36 GYO36:GYP36 GZA36:GZB36 GZM36:GZN36 GZY36:GZZ36 HAK36:HAL36 HAW36:HAX36 HBI36:HBJ36 HBU36:HBV36 HCG36:HCH36 HCS36:HCT36 HDE36:HDF36 HDQ36:HDR36 HEC36:HED36 HEO36:HEP36 HFA36:HFB36 HFM36:HFN36 HFY36:HFZ36 HGK36:HGL36 HGW36:HGX36 HHI36:HHJ36 HHU36:HHV36 HIG36:HIH36 HIS36:HIT36 HJE36:HJF36 HJQ36:HJR36 HKC36:HKD36 HKO36:HKP36 HLA36:HLB36 HLM36:HLN36 HLY36:HLZ36 HMK36:HML36 HMW36:HMX36 HNI36:HNJ36 HNU36:HNV36 HOG36:HOH36 HOS36:HOT36 HPE36:HPF36 HPQ36:HPR36 HQC36:HQD36 HQO36:HQP36 HRA36:HRB36 HRM36:HRN36 HRY36:HRZ36 HSK36:HSL36 HSW36:HSX36 HTI36:HTJ36 HTU36:HTV36 HUG36:HUH36 HUS36:HUT36 HVE36:HVF36 HVQ36:HVR36 HWC36:HWD36 HWO36:HWP36 HXA36:HXB36 HXM36:HXN36 HXY36:HXZ36 HYK36:HYL36 HYW36:HYX36 HZI36:HZJ36 HZU36:HZV36 IAG36:IAH36 IAS36:IAT36 IBE36:IBF36 IBQ36:IBR36 ICC36:ICD36 ICO36:ICP36 IDA36:IDB36 IDM36:IDN36 IDY36:IDZ36 IEK36:IEL36 IEW36:IEX36 IFI36:IFJ36 IFU36:IFV36 IGG36:IGH36 IGS36:IGT36 IHE36:IHF36 IHQ36:IHR36 IIC36:IID36 IIO36:IIP36 IJA36:IJB36 IJM36:IJN36 IJY36:IJZ36 IKK36:IKL36 IKW36:IKX36 ILI36:ILJ36 ILU36:ILV36 IMG36:IMH36 IMS36:IMT36 INE36:INF36 INQ36:INR36 IOC36:IOD36 IOO36:IOP36 IPA36:IPB36 IPM36:IPN36 IPY36:IPZ36 IQK36:IQL36 IQW36:IQX36 IRI36:IRJ36 IRU36:IRV36 ISG36:ISH36 ISS36:IST36 ITE36:ITF36 ITQ36:ITR36 IUC36:IUD36 IUO36:IUP36 IVA36:IVB36 IVM36:IVN36 IVY36:IVZ36 IWK36:IWL36 IWW36:IWX36 IXI36:IXJ36 IXU36:IXV36 IYG36:IYH36 IYS36:IYT36 IZE36:IZF36 IZQ36:IZR36 JAC36:JAD36 JAO36:JAP36 JBA36:JBB36 JBM36:JBN36 JBY36:JBZ36 JCK36:JCL36 JCW36:JCX36 JDI36:JDJ36 JDU36:JDV36 JEG36:JEH36 JES36:JET36 JFE36:JFF36 JFQ36:JFR36 JGC36:JGD36 JGO36:JGP36 JHA36:JHB36 JHM36:JHN36 JHY36:JHZ36 JIK36:JIL36 JIW36:JIX36 JJI36:JJJ36 JJU36:JJV36 JKG36:JKH36 JKS36:JKT36 JLE36:JLF36 JLQ36:JLR36 JMC36:JMD36 JMO36:JMP36 JNA36:JNB36 JNM36:JNN36 JNY36:JNZ36 JOK36:JOL36 JOW36:JOX36 JPI36:JPJ36 JPU36:JPV36 JQG36:JQH36 JQS36:JQT36 JRE36:JRF36 JRQ36:JRR36 JSC36:JSD36 JSO36:JSP36 JTA36:JTB36 JTM36:JTN36 JTY36:JTZ36 JUK36:JUL36 JUW36:JUX36 JVI36:JVJ36 JVU36:JVV36 JWG36:JWH36 JWS36:JWT36 JXE36:JXF36 JXQ36:JXR36 JYC36:JYD36 JYO36:JYP36 JZA36:JZB36 JZM36:JZN36 JZY36:JZZ36 KAK36:KAL36 KAW36:KAX36 KBI36:KBJ36 KBU36:KBV36 KCG36:KCH36 KCS36:KCT36 KDE36:KDF36 KDQ36:KDR36 KEC36:KED36 KEO36:KEP36 KFA36:KFB36 KFM36:KFN36 KFY36:KFZ36 KGK36:KGL36 KGW36:KGX36 KHI36:KHJ36 KHU36:KHV36 KIG36:KIH36 KIS36:KIT36 KJE36:KJF36 KJQ36:KJR36 KKC36:KKD36 KKO36:KKP36 KLA36:KLB36 KLM36:KLN36 KLY36:KLZ36 KMK36:KML36 KMW36:KMX36 KNI36:KNJ36 KNU36:KNV36 KOG36:KOH36 KOS36:KOT36 KPE36:KPF36 KPQ36:KPR36 KQC36:KQD36 KQO36:KQP36 KRA36:KRB36 KRM36:KRN36 KRY36:KRZ36 KSK36:KSL36 KSW36:KSX36 KTI36:KTJ36 KTU36:KTV36 KUG36:KUH36 KUS36:KUT36 KVE36:KVF36 KVQ36:KVR36 KWC36:KWD36 KWO36:KWP36 KXA36:KXB36 KXM36:KXN36 KXY36:KXZ36 KYK36:KYL36 KYW36:KYX36 KZI36:KZJ36 KZU36:KZV36 LAG36:LAH36 LAS36:LAT36 LBE36:LBF36 LBQ36:LBR36 LCC36:LCD36 LCO36:LCP36 LDA36:LDB36 LDM36:LDN36 LDY36:LDZ36 LEK36:LEL36 LEW36:LEX36 LFI36:LFJ36 LFU36:LFV36 LGG36:LGH36 LGS36:LGT36 LHE36:LHF36 LHQ36:LHR36 LIC36:LID36 LIO36:LIP36 LJA36:LJB36 LJM36:LJN36 LJY36:LJZ36 LKK36:LKL36 LKW36:LKX36 LLI36:LLJ36 LLU36:LLV36 LMG36:LMH36 LMS36:LMT36 LNE36:LNF36 LNQ36:LNR36 LOC36:LOD36 LOO36:LOP36 LPA36:LPB36 LPM36:LPN36 LPY36:LPZ36 LQK36:LQL36 LQW36:LQX36 LRI36:LRJ36 LRU36:LRV36 LSG36:LSH36 LSS36:LST36 LTE36:LTF36 LTQ36:LTR36 LUC36:LUD36 LUO36:LUP36 LVA36:LVB36 LVM36:LVN36 LVY36:LVZ36 LWK36:LWL36 LWW36:LWX36 LXI36:LXJ36 LXU36:LXV36 LYG36:LYH36 LYS36:LYT36 LZE36:LZF36 LZQ36:LZR36 MAC36:MAD36 MAO36:MAP36 MBA36:MBB36 MBM36:MBN36 MBY36:MBZ36 MCK36:MCL36 MCW36:MCX36 MDI36:MDJ36 MDU36:MDV36 MEG36:MEH36 MES36:MET36 MFE36:MFF36 MFQ36:MFR36 MGC36:MGD36 MGO36:MGP36 MHA36:MHB36 MHM36:MHN36 MHY36:MHZ36 MIK36:MIL36 MIW36:MIX36 MJI36:MJJ36 MJU36:MJV36 MKG36:MKH36 MKS36:MKT36 MLE36:MLF36 MLQ36:MLR36 MMC36:MMD36 MMO36:MMP36 MNA36:MNB36 MNM36:MNN36 MNY36:MNZ36 MOK36:MOL36 MOW36:MOX36 MPI36:MPJ36 MPU36:MPV36 MQG36:MQH36 MQS36:MQT36 MRE36:MRF36 MRQ36:MRR36 MSC36:MSD36 MSO36:MSP36 MTA36:MTB36 MTM36:MTN36 MTY36:MTZ36 MUK36:MUL36 MUW36:MUX36 MVI36:MVJ36 MVU36:MVV36 MWG36:MWH36 MWS36:MWT36 MXE36:MXF36 MXQ36:MXR36 MYC36:MYD36 MYO36:MYP36 MZA36:MZB36 MZM36:MZN36 MZY36:MZZ36 NAK36:NAL36 NAW36:NAX36 NBI36:NBJ36 NBU36:NBV36 NCG36:NCH36 NCS36:NCT36 NDE36:NDF36 NDQ36:NDR36 NEC36:NED36 NEO36:NEP36 NFA36:NFB36 NFM36:NFN36 NFY36:NFZ36 NGK36:NGL36 NGW36:NGX36 NHI36:NHJ36 NHU36:NHV36 NIG36:NIH36 NIS36:NIT36 NJE36:NJF36 NJQ36:NJR36 NKC36:NKD36 NKO36:NKP36 NLA36:NLB36 NLM36:NLN36 NLY36:NLZ36 NMK36:NML36 NMW36:NMX36 NNI36:NNJ36 NNU36:NNV36 NOG36:NOH36 NOS36:NOT36 NPE36:NPF36 NPQ36:NPR36 NQC36:NQD36 NQO36:NQP36 NRA36:NRB36 NRM36:NRN36 NRY36:NRZ36 NSK36:NSL36 NSW36:NSX36 NTI36:NTJ36 NTU36:NTV36 NUG36:NUH36 NUS36:NUT36 NVE36:NVF36 NVQ36:NVR36 NWC36:NWD36 NWO36:NWP36 NXA36:NXB36 NXM36:NXN36 NXY36:NXZ36 NYK36:NYL36 NYW36:NYX36 NZI36:NZJ36 NZU36:NZV36 OAG36:OAH36 OAS36:OAT36 OBE36:OBF36 OBQ36:OBR36 OCC36:OCD36 OCO36:OCP36 ODA36:ODB36 ODM36:ODN36 ODY36:ODZ36 OEK36:OEL36 OEW36:OEX36 OFI36:OFJ36 OFU36:OFV36 OGG36:OGH36 OGS36:OGT36 OHE36:OHF36 OHQ36:OHR36 OIC36:OID36 OIO36:OIP36 OJA36:OJB36 OJM36:OJN36 OJY36:OJZ36 OKK36:OKL36 OKW36:OKX36 OLI36:OLJ36 OLU36:OLV36 OMG36:OMH36 OMS36:OMT36 ONE36:ONF36 ONQ36:ONR36 OOC36:OOD36 OOO36:OOP36 OPA36:OPB36 OPM36:OPN36 OPY36:OPZ36 OQK36:OQL36 OQW36:OQX36 ORI36:ORJ36 ORU36:ORV36 OSG36:OSH36 OSS36:OST36 OTE36:OTF36 OTQ36:OTR36 OUC36:OUD36 OUO36:OUP36 OVA36:OVB36 OVM36:OVN36 OVY36:OVZ36 OWK36:OWL36 OWW36:OWX36 OXI36:OXJ36 OXU36:OXV36 OYG36:OYH36 OYS36:OYT36 OZE36:OZF36 OZQ36:OZR36 PAC36:PAD36 PAO36:PAP36 PBA36:PBB36 PBM36:PBN36 PBY36:PBZ36 PCK36:PCL36 PCW36:PCX36 PDI36:PDJ36 PDU36:PDV36 PEG36:PEH36 PES36:PET36 PFE36:PFF36 PFQ36:PFR36 PGC36:PGD36 PGO36:PGP36 PHA36:PHB36 PHM36:PHN36 PHY36:PHZ36 PIK36:PIL36 PIW36:PIX36 PJI36:PJJ36 PJU36:PJV36 PKG36:PKH36 PKS36:PKT36 PLE36:PLF36 PLQ36:PLR36 PMC36:PMD36 PMO36:PMP36 PNA36:PNB36 PNM36:PNN36 PNY36:PNZ36 POK36:POL36 POW36:POX36 PPI36:PPJ36 PPU36:PPV36 PQG36:PQH36 PQS36:PQT36 PRE36:PRF36 PRQ36:PRR36 PSC36:PSD36 PSO36:PSP36 PTA36:PTB36 PTM36:PTN36 PTY36:PTZ36 PUK36:PUL36 PUW36:PUX36 PVI36:PVJ36 PVU36:PVV36 PWG36:PWH36 PWS36:PWT36 PXE36:PXF36 PXQ36:PXR36 PYC36:PYD36 PYO36:PYP36 PZA36:PZB36 PZM36:PZN36 PZY36:PZZ36 QAK36:QAL36 QAW36:QAX36 QBI36:QBJ36 QBU36:QBV36 QCG36:QCH36 QCS36:QCT36 QDE36:QDF36 QDQ36:QDR36 QEC36:QED36 QEO36:QEP36 QFA36:QFB36 QFM36:QFN36 QFY36:QFZ36 QGK36:QGL36 QGW36:QGX36 QHI36:QHJ36 QHU36:QHV36 QIG36:QIH36 QIS36:QIT36 QJE36:QJF36 QJQ36:QJR36 QKC36:QKD36 QKO36:QKP36 QLA36:QLB36 QLM36:QLN36 QLY36:QLZ36 QMK36:QML36 QMW36:QMX36 QNI36:QNJ36 QNU36:QNV36 QOG36:QOH36 QOS36:QOT36 QPE36:QPF36 QPQ36:QPR36 QQC36:QQD36 QQO36:QQP36 QRA36:QRB36 QRM36:QRN36 QRY36:QRZ36 QSK36:QSL36 QSW36:QSX36 QTI36:QTJ36 QTU36:QTV36 QUG36:QUH36 QUS36:QUT36 QVE36:QVF36 QVQ36:QVR36 QWC36:QWD36 QWO36:QWP36 QXA36:QXB36 QXM36:QXN36 QXY36:QXZ36 QYK36:QYL36 QYW36:QYX36 QZI36:QZJ36 QZU36:QZV36 RAG36:RAH36 RAS36:RAT36 RBE36:RBF36 RBQ36:RBR36 RCC36:RCD36 RCO36:RCP36 RDA36:RDB36 RDM36:RDN36 RDY36:RDZ36 REK36:REL36 REW36:REX36 RFI36:RFJ36 RFU36:RFV36 RGG36:RGH36 RGS36:RGT36 RHE36:RHF36 RHQ36:RHR36 RIC36:RID36 RIO36:RIP36 RJA36:RJB36 RJM36:RJN36 RJY36:RJZ36 RKK36:RKL36 RKW36:RKX36 RLI36:RLJ36 RLU36:RLV36 RMG36:RMH36 RMS36:RMT36 RNE36:RNF36 RNQ36:RNR36 ROC36:ROD36 ROO36:ROP36 RPA36:RPB36 RPM36:RPN36 RPY36:RPZ36 RQK36:RQL36 RQW36:RQX36 RRI36:RRJ36 RRU36:RRV36 RSG36:RSH36 RSS36:RST36 RTE36:RTF36 RTQ36:RTR36 RUC36:RUD36 RUO36:RUP36 RVA36:RVB36 RVM36:RVN36 RVY36:RVZ36 RWK36:RWL36 RWW36:RWX36 RXI36:RXJ36 RXU36:RXV36 RYG36:RYH36 RYS36:RYT36 RZE36:RZF36 RZQ36:RZR36 SAC36:SAD36 SAO36:SAP36 SBA36:SBB36 SBM36:SBN36 SBY36:SBZ36 SCK36:SCL36 SCW36:SCX36 SDI36:SDJ36 SDU36:SDV36 SEG36:SEH36 SES36:SET36 SFE36:SFF36 SFQ36:SFR36 SGC36:SGD36 SGO36:SGP36 SHA36:SHB36 SHM36:SHN36 SHY36:SHZ36 SIK36:SIL36 SIW36:SIX36 SJI36:SJJ36 SJU36:SJV36 SKG36:SKH36 SKS36:SKT36 SLE36:SLF36 SLQ36:SLR36 SMC36:SMD36 SMO36:SMP36 SNA36:SNB36 SNM36:SNN36 SNY36:SNZ36 SOK36:SOL36 SOW36:SOX36 SPI36:SPJ36 SPU36:SPV36 SQG36:SQH36 SQS36:SQT36 SRE36:SRF36 SRQ36:SRR36 SSC36:SSD36 SSO36:SSP36 STA36:STB36 STM36:STN36 STY36:STZ36 SUK36:SUL36 SUW36:SUX36 SVI36:SVJ36 SVU36:SVV36 SWG36:SWH36 SWS36:SWT36 SXE36:SXF36 SXQ36:SXR36 SYC36:SYD36 SYO36:SYP36 SZA36:SZB36 SZM36:SZN36 SZY36:SZZ36 TAK36:TAL36 TAW36:TAX36 TBI36:TBJ36 TBU36:TBV36 TCG36:TCH36 TCS36:TCT36 TDE36:TDF36 TDQ36:TDR36 TEC36:TED36 TEO36:TEP36 TFA36:TFB36 TFM36:TFN36 TFY36:TFZ36 TGK36:TGL36 TGW36:TGX36 THI36:THJ36 THU36:THV36 TIG36:TIH36 TIS36:TIT36 TJE36:TJF36 TJQ36:TJR36 TKC36:TKD36 TKO36:TKP36 TLA36:TLB36 TLM36:TLN36 TLY36:TLZ36 TMK36:TML36 TMW36:TMX36 TNI36:TNJ36 TNU36:TNV36 TOG36:TOH36 TOS36:TOT36 TPE36:TPF36 TPQ36:TPR36 TQC36:TQD36 TQO36:TQP36 TRA36:TRB36 TRM36:TRN36 TRY36:TRZ36 TSK36:TSL36 TSW36:TSX36 TTI36:TTJ36 TTU36:TTV36 TUG36:TUH36 TUS36:TUT36 TVE36:TVF36 TVQ36:TVR36 TWC36:TWD36 TWO36:TWP36 TXA36:TXB36 TXM36:TXN36 TXY36:TXZ36 TYK36:TYL36 TYW36:TYX36 TZI36:TZJ36 TZU36:TZV36 UAG36:UAH36 UAS36:UAT36 UBE36:UBF36 UBQ36:UBR36 UCC36:UCD36 UCO36:UCP36 UDA36:UDB36 UDM36:UDN36 UDY36:UDZ36 UEK36:UEL36 UEW36:UEX36 UFI36:UFJ36 UFU36:UFV36 UGG36:UGH36 UGS36:UGT36 UHE36:UHF36 UHQ36:UHR36 UIC36:UID36 UIO36:UIP36 UJA36:UJB36 UJM36:UJN36 UJY36:UJZ36 UKK36:UKL36 UKW36:UKX36 ULI36:ULJ36 ULU36:ULV36 UMG36:UMH36 UMS36:UMT36 UNE36:UNF36 UNQ36:UNR36 UOC36:UOD36 UOO36:UOP36 UPA36:UPB36 UPM36:UPN36 UPY36:UPZ36 UQK36:UQL36 UQW36:UQX36 URI36:URJ36 URU36:URV36 USG36:USH36 USS36:UST36 UTE36:UTF36 UTQ36:UTR36 UUC36:UUD36 UUO36:UUP36 UVA36:UVB36 UVM36:UVN36 UVY36:UVZ36 UWK36:UWL36 UWW36:UWX36 UXI36:UXJ36 UXU36:UXV36 UYG36:UYH36 UYS36:UYT36 UZE36:UZF36 UZQ36:UZR36 VAC36:VAD36 VAO36:VAP36 VBA36:VBB36 VBM36:VBN36 VBY36:VBZ36 VCK36:VCL36 VCW36:VCX36 VDI36:VDJ36 VDU36:VDV36 VEG36:VEH36 VES36:VET36 VFE36:VFF36 VFQ36:VFR36 VGC36:VGD36 VGO36:VGP36 VHA36:VHB36 VHM36:VHN36 VHY36:VHZ36 VIK36:VIL36 VIW36:VIX36 VJI36:VJJ36 VJU36:VJV36 VKG36:VKH36 VKS36:VKT36 VLE36:VLF36 VLQ36:VLR36 VMC36:VMD36 VMO36:VMP36 VNA36:VNB36 VNM36:VNN36 VNY36:VNZ36 VOK36:VOL36 VOW36:VOX36 VPI36:VPJ36 VPU36:VPV36 VQG36:VQH36 VQS36:VQT36 VRE36:VRF36 VRQ36:VRR36 VSC36:VSD36 VSO36:VSP36 VTA36:VTB36 VTM36:VTN36 VTY36:VTZ36 VUK36:VUL36 VUW36:VUX36 VVI36:VVJ36 VVU36:VVV36 VWG36:VWH36 VWS36:VWT36 VXE36:VXF36 VXQ36:VXR36 VYC36:VYD36 VYO36:VYP36 VZA36:VZB36 VZM36:VZN36 VZY36:VZZ36 WAK36:WAL36 WAW36:WAX36 WBI36:WBJ36 WBU36:WBV36 WCG36:WCH36 WCS36:WCT36 WDE36:WDF36 WDQ36:WDR36 WEC36:WED36 WEO36:WEP36 WFA36:WFB36 WFM36:WFN36 WFY36:WFZ36 WGK36:WGL36 WGW36:WGX36 WHI36:WHJ36 WHU36:WHV36 WIG36:WIH36 WIS36:WIT36 WJE36:WJF36 WJQ36:WJR36 WKC36:WKD36 WKO36:WKP36 WLA36:WLB36 WLM36:WLN36 WLY36:WLZ36 WMK36:WML36 WMW36:WMX36 WNI36:WNJ36 WNU36:WNV36 WOG36:WOH36 WOS36:WOT36 WPE36:WPF36 WPQ36:WPR36 WQC36:WQD36 WQO36:WQP36 WRA36:WRB36 WRM36:WRN36 WRY36:WRZ36 WSK36:WSL36 WSW36:WSX36 WTI36:WTJ36 WTU36:WTV36 WUG36:WUH36 WUS36:WUT36 WVE36:WVF36 WVQ36:WVR36 WWC36:WWD36 WWO36:WWP36 WXA36:WXB36 WXM36:WXN36 WXY36:WXZ36 WYK36:WYL36 WYW36:WYX36 WZI36:WZJ36 WZU36:WZV36 XAG36:XAH36 XAS36:XAT36 XBE36:XBF36 XBQ36:XBR36 XCC36:XCD36 XCO36:XCP36 XDA36:XDB36 XDM36:XDN36 XDY36:XDZ36 XEK36:XEL36 XEW36:XEX36</xm:sqref>
        </x14:conditionalFormatting>
        <x14:conditionalFormatting xmlns:xm="http://schemas.microsoft.com/office/excel/2006/main">
          <x14:cfRule type="iconSet" priority="4" id="{378BCF8F-E2AB-41A5-B4E6-A77DE85CBB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J101:J141</xm:sqref>
        </x14:conditionalFormatting>
        <x14:conditionalFormatting xmlns:xm="http://schemas.microsoft.com/office/excel/2006/main">
          <x14:cfRule type="iconSet" priority="3" id="{C213869C-8244-4E9F-87CE-E2F5FB0EF0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Q7:R47</xm:sqref>
        </x14:conditionalFormatting>
        <x14:conditionalFormatting xmlns:xm="http://schemas.microsoft.com/office/excel/2006/main">
          <x14:cfRule type="iconSet" priority="1" id="{FE792339-B848-4760-B5B5-AA5B28B40C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Q54:R94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B143"/>
  <sheetViews>
    <sheetView showGridLines="0" topLeftCell="A28" workbookViewId="0">
      <selection activeCell="J16" sqref="J16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8" width="11.85546875" customWidth="1"/>
    <col min="9" max="9" width="2.5703125" customWidth="1"/>
    <col min="10" max="15" width="10.7109375" customWidth="1"/>
    <col min="16" max="16" width="2.5703125" customWidth="1"/>
    <col min="17" max="17" width="11.140625" customWidth="1"/>
    <col min="18" max="18" width="9.42578125" bestFit="1" customWidth="1"/>
    <col min="21" max="22" width="10.7109375" customWidth="1"/>
    <col min="23" max="23" width="1.85546875" customWidth="1"/>
    <col min="27" max="27" width="11.5703125" customWidth="1"/>
    <col min="30" max="302" width="9.140625" style="2"/>
  </cols>
  <sheetData>
    <row r="1" spans="1:302" x14ac:dyDescent="0.25">
      <c r="A1" s="1" t="s">
        <v>69</v>
      </c>
    </row>
    <row r="2" spans="1:302" x14ac:dyDescent="0.25">
      <c r="A2" s="1"/>
    </row>
    <row r="3" spans="1:302" x14ac:dyDescent="0.25">
      <c r="A3" s="1" t="s">
        <v>29</v>
      </c>
      <c r="J3" s="1" t="s">
        <v>31</v>
      </c>
      <c r="Q3" s="1" t="str">
        <f>'8'!Q3</f>
        <v>VARIAÇÃO (JAN.-DEZ)</v>
      </c>
    </row>
    <row r="4" spans="1:302" ht="15.75" thickBot="1" x14ac:dyDescent="0.3"/>
    <row r="5" spans="1:302" ht="24" customHeight="1" x14ac:dyDescent="0.25">
      <c r="A5" s="477" t="s">
        <v>43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500" t="s">
        <v>93</v>
      </c>
      <c r="R5" s="501"/>
    </row>
    <row r="6" spans="1:302" ht="21.75" customHeight="1" thickBot="1" x14ac:dyDescent="0.3">
      <c r="A6" s="492"/>
      <c r="B6" s="493"/>
      <c r="C6" s="490"/>
      <c r="D6" s="489"/>
      <c r="E6" s="489"/>
      <c r="F6" s="489"/>
      <c r="G6" s="489"/>
      <c r="H6" s="499"/>
      <c r="J6" s="503"/>
      <c r="K6" s="489"/>
      <c r="L6" s="489"/>
      <c r="M6" s="489"/>
      <c r="N6" s="489"/>
      <c r="O6" s="499"/>
      <c r="Q6" s="164" t="s">
        <v>0</v>
      </c>
      <c r="R6" s="165" t="s">
        <v>45</v>
      </c>
    </row>
    <row r="7" spans="1:302" ht="20.100000000000001" customHeight="1" thickBot="1" x14ac:dyDescent="0.3">
      <c r="A7" s="22" t="s">
        <v>10</v>
      </c>
      <c r="B7" s="23"/>
      <c r="C7" s="29">
        <v>13923523</v>
      </c>
      <c r="D7" s="30">
        <v>14250667</v>
      </c>
      <c r="E7" s="30">
        <v>14740881</v>
      </c>
      <c r="F7" s="62">
        <v>15427095</v>
      </c>
      <c r="G7" s="30">
        <v>16327880</v>
      </c>
      <c r="H7" s="215">
        <v>16677551</v>
      </c>
      <c r="J7" s="178">
        <f t="shared" ref="J7:O7" si="0">C7/C45</f>
        <v>0.16536349576249246</v>
      </c>
      <c r="K7" s="40">
        <f t="shared" si="0"/>
        <v>0.16833139212026724</v>
      </c>
      <c r="L7" s="40">
        <f t="shared" si="0"/>
        <v>0.17126180081872189</v>
      </c>
      <c r="M7" s="40">
        <f t="shared" si="0"/>
        <v>0.16983302710110876</v>
      </c>
      <c r="N7" s="248">
        <f t="shared" si="0"/>
        <v>0.17344805237268865</v>
      </c>
      <c r="O7" s="249">
        <f t="shared" si="0"/>
        <v>0.16769518561389557</v>
      </c>
      <c r="Q7" s="134">
        <f t="shared" ref="Q7:Q47" si="1">(H7-G7)/G7</f>
        <v>2.1415578752416113E-2</v>
      </c>
      <c r="R7" s="133">
        <f>(O7-N7)*100</f>
        <v>-0.57528667587930793</v>
      </c>
      <c r="W7" s="1"/>
    </row>
    <row r="8" spans="1:302" s="18" customFormat="1" ht="20.100000000000001" customHeight="1" x14ac:dyDescent="0.25">
      <c r="A8" s="42"/>
      <c r="B8" s="17" t="s">
        <v>99</v>
      </c>
      <c r="C8" s="50">
        <v>381068</v>
      </c>
      <c r="D8" s="51">
        <v>358757</v>
      </c>
      <c r="E8" s="51">
        <v>453395</v>
      </c>
      <c r="F8" s="329">
        <v>486953</v>
      </c>
      <c r="G8" s="51">
        <v>447718</v>
      </c>
      <c r="H8" s="216">
        <v>587197</v>
      </c>
      <c r="J8" s="179">
        <f t="shared" ref="J8:O8" si="2">C8/C7</f>
        <v>2.7368648006686237E-2</v>
      </c>
      <c r="K8" s="52">
        <f t="shared" si="2"/>
        <v>2.5174751469527707E-2</v>
      </c>
      <c r="L8" s="52">
        <f t="shared" si="2"/>
        <v>3.0757659599857025E-2</v>
      </c>
      <c r="M8" s="52">
        <f t="shared" si="2"/>
        <v>3.1564789093474828E-2</v>
      </c>
      <c r="N8" s="250">
        <f t="shared" si="2"/>
        <v>2.7420461198881911E-2</v>
      </c>
      <c r="O8" s="251">
        <f t="shared" si="2"/>
        <v>3.5208826523750403E-2</v>
      </c>
      <c r="Q8" s="135">
        <f t="shared" si="1"/>
        <v>0.31153315256478409</v>
      </c>
      <c r="R8" s="136">
        <f t="shared" ref="R8:R47" si="3">(O8-N8)*100</f>
        <v>0.77883653248684914</v>
      </c>
      <c r="W8" s="17"/>
      <c r="X8"/>
      <c r="Y8"/>
      <c r="Z8"/>
      <c r="AA8"/>
      <c r="AB8"/>
      <c r="AC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</row>
    <row r="9" spans="1:302" s="18" customFormat="1" ht="20.100000000000001" customHeight="1" thickBot="1" x14ac:dyDescent="0.3">
      <c r="A9" s="42"/>
      <c r="B9" s="17" t="s">
        <v>100</v>
      </c>
      <c r="C9" s="50">
        <v>13542455</v>
      </c>
      <c r="D9" s="51">
        <v>13891910</v>
      </c>
      <c r="E9" s="51">
        <v>14287486</v>
      </c>
      <c r="F9" s="329">
        <v>14940142</v>
      </c>
      <c r="G9" s="51">
        <v>15880162</v>
      </c>
      <c r="H9" s="216">
        <v>16090354</v>
      </c>
      <c r="J9" s="179">
        <f t="shared" ref="J9:O9" si="4">C9/C7</f>
        <v>0.97263135199331374</v>
      </c>
      <c r="K9" s="52">
        <f t="shared" si="4"/>
        <v>0.97482524853047225</v>
      </c>
      <c r="L9" s="52">
        <f t="shared" si="4"/>
        <v>0.96924234040014301</v>
      </c>
      <c r="M9" s="52">
        <f t="shared" si="4"/>
        <v>0.96843521090652518</v>
      </c>
      <c r="N9" s="250">
        <f t="shared" si="4"/>
        <v>0.97257953880111814</v>
      </c>
      <c r="O9" s="251">
        <f t="shared" si="4"/>
        <v>0.96479117347624965</v>
      </c>
      <c r="Q9" s="135">
        <f t="shared" si="1"/>
        <v>1.3236137011700511E-2</v>
      </c>
      <c r="R9" s="136">
        <f t="shared" si="3"/>
        <v>-0.77883653248684848</v>
      </c>
      <c r="X9"/>
      <c r="Y9"/>
      <c r="Z9"/>
      <c r="AA9"/>
      <c r="AB9"/>
      <c r="AC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</row>
    <row r="10" spans="1:302" ht="20.100000000000001" customHeight="1" thickBot="1" x14ac:dyDescent="0.3">
      <c r="A10" s="22" t="s">
        <v>21</v>
      </c>
      <c r="B10" s="23"/>
      <c r="C10" s="29">
        <v>174272</v>
      </c>
      <c r="D10" s="30">
        <v>210679</v>
      </c>
      <c r="E10" s="30">
        <v>127287</v>
      </c>
      <c r="F10" s="62">
        <v>120389</v>
      </c>
      <c r="G10" s="30">
        <v>119855</v>
      </c>
      <c r="H10" s="215">
        <v>137433</v>
      </c>
      <c r="J10" s="178">
        <f t="shared" ref="J10:O10" si="5">C10/C45</f>
        <v>2.069751106348665E-3</v>
      </c>
      <c r="K10" s="40">
        <f t="shared" si="5"/>
        <v>2.4885775073198876E-3</v>
      </c>
      <c r="L10" s="40">
        <f t="shared" si="5"/>
        <v>1.47883975461254E-3</v>
      </c>
      <c r="M10" s="40">
        <f t="shared" si="5"/>
        <v>1.3253323648862851E-3</v>
      </c>
      <c r="N10" s="248">
        <f t="shared" si="5"/>
        <v>1.2731975196491275E-3</v>
      </c>
      <c r="O10" s="249">
        <f t="shared" si="5"/>
        <v>1.3819086773876159E-3</v>
      </c>
      <c r="Q10" s="134">
        <f t="shared" si="1"/>
        <v>0.14666054816236285</v>
      </c>
      <c r="R10" s="133">
        <f t="shared" si="3"/>
        <v>1.0871115773848833E-2</v>
      </c>
      <c r="W10" s="1"/>
    </row>
    <row r="11" spans="1:302" s="18" customFormat="1" ht="20.100000000000001" customHeight="1" x14ac:dyDescent="0.25">
      <c r="A11" s="42"/>
      <c r="B11" s="17" t="s">
        <v>99</v>
      </c>
      <c r="C11" s="50">
        <v>157229</v>
      </c>
      <c r="D11" s="51">
        <v>187425</v>
      </c>
      <c r="E11" s="51">
        <v>93946</v>
      </c>
      <c r="F11" s="329">
        <v>78996</v>
      </c>
      <c r="G11" s="51">
        <v>79818</v>
      </c>
      <c r="H11" s="216">
        <v>82963</v>
      </c>
      <c r="J11" s="179">
        <f t="shared" ref="J11:O11" si="6">C11/C10</f>
        <v>0.90220459970620637</v>
      </c>
      <c r="K11" s="52">
        <f t="shared" si="6"/>
        <v>0.88962355051998543</v>
      </c>
      <c r="L11" s="52">
        <f t="shared" si="6"/>
        <v>0.73806437420946369</v>
      </c>
      <c r="M11" s="52">
        <f t="shared" si="6"/>
        <v>0.65617290616252311</v>
      </c>
      <c r="N11" s="250">
        <f t="shared" si="6"/>
        <v>0.66595469525676865</v>
      </c>
      <c r="O11" s="251">
        <f t="shared" si="6"/>
        <v>0.60366142047397642</v>
      </c>
      <c r="Q11" s="135">
        <f t="shared" si="1"/>
        <v>3.9402139868200153E-2</v>
      </c>
      <c r="R11" s="136">
        <f t="shared" si="3"/>
        <v>-6.229327478279223</v>
      </c>
      <c r="W11" s="17"/>
      <c r="X11"/>
      <c r="Y11"/>
      <c r="Z11"/>
      <c r="AA11"/>
      <c r="AB11"/>
      <c r="AC11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</row>
    <row r="12" spans="1:302" s="18" customFormat="1" ht="20.100000000000001" customHeight="1" thickBot="1" x14ac:dyDescent="0.3">
      <c r="A12" s="42"/>
      <c r="B12" s="17" t="s">
        <v>100</v>
      </c>
      <c r="C12" s="50">
        <v>17043</v>
      </c>
      <c r="D12" s="51">
        <v>23254</v>
      </c>
      <c r="E12" s="51">
        <v>33341</v>
      </c>
      <c r="F12" s="329">
        <v>41393</v>
      </c>
      <c r="G12" s="51">
        <v>40037</v>
      </c>
      <c r="H12" s="216">
        <v>54470</v>
      </c>
      <c r="J12" s="179">
        <f t="shared" ref="J12:O12" si="7">C12/C10</f>
        <v>9.7795400293793605E-2</v>
      </c>
      <c r="K12" s="52">
        <f t="shared" si="7"/>
        <v>0.11037644948001461</v>
      </c>
      <c r="L12" s="52">
        <f t="shared" si="7"/>
        <v>0.26193562579053636</v>
      </c>
      <c r="M12" s="52">
        <f t="shared" si="7"/>
        <v>0.34382709383747684</v>
      </c>
      <c r="N12" s="250">
        <f t="shared" si="7"/>
        <v>0.33404530474323141</v>
      </c>
      <c r="O12" s="251">
        <f t="shared" si="7"/>
        <v>0.39633857952602358</v>
      </c>
      <c r="Q12" s="135">
        <f t="shared" si="1"/>
        <v>0.36049154532057848</v>
      </c>
      <c r="R12" s="136">
        <f t="shared" si="3"/>
        <v>6.2293274782792176</v>
      </c>
      <c r="X12"/>
      <c r="Y12"/>
      <c r="Z12"/>
      <c r="AA12"/>
      <c r="AB12"/>
      <c r="AC12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</row>
    <row r="13" spans="1:302" ht="20.100000000000001" customHeight="1" thickBot="1" x14ac:dyDescent="0.3">
      <c r="A13" s="22" t="s">
        <v>15</v>
      </c>
      <c r="B13" s="23"/>
      <c r="C13" s="29">
        <v>8286318</v>
      </c>
      <c r="D13" s="30">
        <v>9244831</v>
      </c>
      <c r="E13" s="30">
        <v>9042959</v>
      </c>
      <c r="F13" s="62">
        <v>8373889</v>
      </c>
      <c r="G13" s="30">
        <v>9674472</v>
      </c>
      <c r="H13" s="215">
        <v>11025432</v>
      </c>
      <c r="J13" s="178">
        <f t="shared" ref="J13:O13" si="8">C13/C45</f>
        <v>9.8412916865915676E-2</v>
      </c>
      <c r="K13" s="40">
        <f t="shared" si="8"/>
        <v>0.10920157436466674</v>
      </c>
      <c r="L13" s="40">
        <f t="shared" si="8"/>
        <v>0.10506247510375184</v>
      </c>
      <c r="M13" s="40">
        <f t="shared" si="8"/>
        <v>9.2186047825509376E-2</v>
      </c>
      <c r="N13" s="248">
        <f t="shared" si="8"/>
        <v>0.10277012852459166</v>
      </c>
      <c r="O13" s="249">
        <f t="shared" si="8"/>
        <v>0.11086231220119692</v>
      </c>
      <c r="Q13" s="134">
        <f t="shared" si="1"/>
        <v>0.13964172928507107</v>
      </c>
      <c r="R13" s="133">
        <f t="shared" si="3"/>
        <v>0.80921836766052602</v>
      </c>
      <c r="W13" s="1"/>
    </row>
    <row r="14" spans="1:302" s="18" customFormat="1" ht="20.100000000000001" customHeight="1" x14ac:dyDescent="0.25">
      <c r="A14" s="42"/>
      <c r="B14" s="221" t="s">
        <v>99</v>
      </c>
      <c r="C14" s="50">
        <v>1161317</v>
      </c>
      <c r="D14" s="51">
        <v>954592</v>
      </c>
      <c r="E14" s="51">
        <v>809004</v>
      </c>
      <c r="F14" s="329">
        <v>447947</v>
      </c>
      <c r="G14" s="223">
        <v>350733</v>
      </c>
      <c r="H14" s="244">
        <v>407384</v>
      </c>
      <c r="J14" s="179">
        <f t="shared" ref="J14:O14" si="9">C14/C13</f>
        <v>0.14014873674893963</v>
      </c>
      <c r="K14" s="52">
        <f t="shared" si="9"/>
        <v>0.10325683617147788</v>
      </c>
      <c r="L14" s="52">
        <f t="shared" si="9"/>
        <v>8.9462309847915936E-2</v>
      </c>
      <c r="M14" s="52">
        <f t="shared" si="9"/>
        <v>5.3493305201442243E-2</v>
      </c>
      <c r="N14" s="252">
        <f t="shared" si="9"/>
        <v>3.6253451351143502E-2</v>
      </c>
      <c r="O14" s="253">
        <f t="shared" si="9"/>
        <v>3.6949481888782228E-2</v>
      </c>
      <c r="Q14" s="135">
        <f t="shared" si="1"/>
        <v>0.16152172735385606</v>
      </c>
      <c r="R14" s="136">
        <f t="shared" si="3"/>
        <v>6.9603053763872547E-2</v>
      </c>
      <c r="W14" s="17"/>
      <c r="X14"/>
      <c r="Y14"/>
      <c r="Z14"/>
      <c r="AA14"/>
      <c r="AB14"/>
      <c r="AC1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</row>
    <row r="15" spans="1:302" s="18" customFormat="1" ht="20.100000000000001" customHeight="1" thickBot="1" x14ac:dyDescent="0.3">
      <c r="A15" s="42"/>
      <c r="B15" s="221" t="s">
        <v>100</v>
      </c>
      <c r="C15" s="50">
        <v>7125001</v>
      </c>
      <c r="D15" s="51">
        <v>8290239</v>
      </c>
      <c r="E15" s="51">
        <v>8233955</v>
      </c>
      <c r="F15" s="329">
        <v>7925942</v>
      </c>
      <c r="G15" s="223">
        <v>9323739</v>
      </c>
      <c r="H15" s="244">
        <v>10618048</v>
      </c>
      <c r="J15" s="179">
        <f t="shared" ref="J15:O15" si="10">C15/C13</f>
        <v>0.85985126325106032</v>
      </c>
      <c r="K15" s="52">
        <f t="shared" si="10"/>
        <v>0.89674316382852215</v>
      </c>
      <c r="L15" s="52">
        <f t="shared" si="10"/>
        <v>0.91053769015208408</v>
      </c>
      <c r="M15" s="52">
        <f t="shared" si="10"/>
        <v>0.94650669479855776</v>
      </c>
      <c r="N15" s="252">
        <f t="shared" si="10"/>
        <v>0.96374654864885645</v>
      </c>
      <c r="O15" s="253">
        <f t="shared" si="10"/>
        <v>0.96305051811121778</v>
      </c>
      <c r="Q15" s="135">
        <f t="shared" si="1"/>
        <v>0.1388186649154379</v>
      </c>
      <c r="R15" s="136">
        <f t="shared" si="3"/>
        <v>-6.9603053763866995E-2</v>
      </c>
      <c r="X15"/>
      <c r="Y15"/>
      <c r="Z15"/>
      <c r="AA15"/>
      <c r="AB15"/>
      <c r="AC15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</row>
    <row r="16" spans="1:302" ht="20.100000000000001" customHeight="1" thickBot="1" x14ac:dyDescent="0.3">
      <c r="A16" s="22" t="s">
        <v>8</v>
      </c>
      <c r="B16" s="23"/>
      <c r="C16" s="29">
        <v>68843</v>
      </c>
      <c r="D16" s="30">
        <v>42685</v>
      </c>
      <c r="E16" s="30">
        <v>135956</v>
      </c>
      <c r="F16" s="62">
        <v>183998</v>
      </c>
      <c r="G16" s="30">
        <v>70225</v>
      </c>
      <c r="H16" s="215">
        <v>123246</v>
      </c>
      <c r="J16" s="178">
        <f t="shared" ref="J16:O16" si="11">C16/C45</f>
        <v>8.1761772065714027E-4</v>
      </c>
      <c r="K16" s="40">
        <f t="shared" si="11"/>
        <v>5.042027487312423E-4</v>
      </c>
      <c r="L16" s="40">
        <f t="shared" si="11"/>
        <v>1.579557517092103E-3</v>
      </c>
      <c r="M16" s="40">
        <f t="shared" si="11"/>
        <v>2.025587923102166E-3</v>
      </c>
      <c r="N16" s="248">
        <f t="shared" si="11"/>
        <v>7.4598719967761031E-4</v>
      </c>
      <c r="O16" s="249">
        <f t="shared" si="11"/>
        <v>1.2392563420234887E-3</v>
      </c>
      <c r="Q16" s="134">
        <f t="shared" si="1"/>
        <v>0.75501601993592027</v>
      </c>
      <c r="R16" s="133">
        <f t="shared" si="3"/>
        <v>4.9326914234587842E-2</v>
      </c>
      <c r="W16" s="44"/>
    </row>
    <row r="17" spans="1:302" s="18" customFormat="1" ht="20.100000000000001" customHeight="1" thickBot="1" x14ac:dyDescent="0.3">
      <c r="A17" s="42"/>
      <c r="B17" s="17" t="s">
        <v>99</v>
      </c>
      <c r="C17" s="50">
        <v>68843</v>
      </c>
      <c r="D17" s="51">
        <v>42685</v>
      </c>
      <c r="E17" s="51">
        <v>135956</v>
      </c>
      <c r="F17" s="329">
        <v>183998</v>
      </c>
      <c r="G17" s="51">
        <v>70225</v>
      </c>
      <c r="H17" s="216">
        <v>123246</v>
      </c>
      <c r="J17" s="179">
        <f t="shared" ref="J17:O17" si="12">C17/C16</f>
        <v>1</v>
      </c>
      <c r="K17" s="52">
        <f t="shared" si="12"/>
        <v>1</v>
      </c>
      <c r="L17" s="52">
        <f t="shared" si="12"/>
        <v>1</v>
      </c>
      <c r="M17" s="52">
        <f t="shared" si="12"/>
        <v>1</v>
      </c>
      <c r="N17" s="250">
        <f t="shared" si="12"/>
        <v>1</v>
      </c>
      <c r="O17" s="251">
        <f t="shared" si="12"/>
        <v>1</v>
      </c>
      <c r="Q17" s="135">
        <f t="shared" si="1"/>
        <v>0.75501601993592027</v>
      </c>
      <c r="R17" s="136">
        <f t="shared" si="3"/>
        <v>0</v>
      </c>
      <c r="W17" s="45"/>
      <c r="X17"/>
      <c r="Y17"/>
      <c r="Z17"/>
      <c r="AA17"/>
      <c r="AB17"/>
      <c r="AC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</row>
    <row r="18" spans="1:302" ht="20.100000000000001" customHeight="1" thickBot="1" x14ac:dyDescent="0.3">
      <c r="A18" s="22" t="s">
        <v>19</v>
      </c>
      <c r="B18" s="23"/>
      <c r="C18" s="29">
        <v>12210</v>
      </c>
      <c r="D18" s="30">
        <v>14609</v>
      </c>
      <c r="E18" s="30">
        <v>13775</v>
      </c>
      <c r="F18" s="62">
        <v>9955</v>
      </c>
      <c r="G18" s="30">
        <v>9427</v>
      </c>
      <c r="H18" s="215">
        <v>11317</v>
      </c>
      <c r="J18" s="178">
        <f t="shared" ref="J18:O18" si="13">C18/C45</f>
        <v>1.450127444943376E-4</v>
      </c>
      <c r="K18" s="40">
        <f t="shared" si="13"/>
        <v>1.7256408471862995E-4</v>
      </c>
      <c r="L18" s="40">
        <f t="shared" si="13"/>
        <v>1.6004004823578008E-4</v>
      </c>
      <c r="M18" s="40">
        <f t="shared" si="13"/>
        <v>1.0959210303634857E-4</v>
      </c>
      <c r="N18" s="248">
        <f t="shared" si="13"/>
        <v>1.0014127919346148E-4</v>
      </c>
      <c r="O18" s="249">
        <f t="shared" si="13"/>
        <v>1.1379407057981452E-4</v>
      </c>
      <c r="Q18" s="134">
        <f t="shared" si="1"/>
        <v>0.20048796011456455</v>
      </c>
      <c r="R18" s="133">
        <f t="shared" si="3"/>
        <v>1.365279138635304E-3</v>
      </c>
      <c r="W18" s="44"/>
    </row>
    <row r="19" spans="1:302" s="18" customFormat="1" ht="20.100000000000001" customHeight="1" x14ac:dyDescent="0.25">
      <c r="A19" s="42"/>
      <c r="B19" s="17" t="s">
        <v>99</v>
      </c>
      <c r="C19" s="50">
        <v>8251</v>
      </c>
      <c r="D19" s="51">
        <v>10349</v>
      </c>
      <c r="E19" s="51">
        <v>11059</v>
      </c>
      <c r="F19" s="329">
        <v>7035</v>
      </c>
      <c r="G19" s="51">
        <v>5454</v>
      </c>
      <c r="H19" s="216">
        <v>6506</v>
      </c>
      <c r="J19" s="179">
        <f t="shared" ref="J19:O19" si="14">C19/C18</f>
        <v>0.67575757575757578</v>
      </c>
      <c r="K19" s="52">
        <f t="shared" si="14"/>
        <v>0.70839893216510375</v>
      </c>
      <c r="L19" s="52">
        <f t="shared" si="14"/>
        <v>0.80283121597096185</v>
      </c>
      <c r="M19" s="52">
        <f t="shared" si="14"/>
        <v>0.70668006027122054</v>
      </c>
      <c r="N19" s="250">
        <f t="shared" si="14"/>
        <v>0.57855097061631489</v>
      </c>
      <c r="O19" s="251">
        <f t="shared" si="14"/>
        <v>0.57488733763364852</v>
      </c>
      <c r="Q19" s="135">
        <f t="shared" si="1"/>
        <v>0.19288595526219288</v>
      </c>
      <c r="R19" s="136">
        <f t="shared" si="3"/>
        <v>-0.36636329826663649</v>
      </c>
      <c r="W19" s="45"/>
      <c r="X19"/>
      <c r="Y19"/>
      <c r="Z19"/>
      <c r="AA19"/>
      <c r="AB19"/>
      <c r="AC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</row>
    <row r="20" spans="1:302" s="18" customFormat="1" ht="20.100000000000001" customHeight="1" thickBot="1" x14ac:dyDescent="0.3">
      <c r="A20" s="42"/>
      <c r="B20" s="17" t="s">
        <v>100</v>
      </c>
      <c r="C20" s="50">
        <v>3959</v>
      </c>
      <c r="D20" s="51">
        <v>4260</v>
      </c>
      <c r="E20" s="51">
        <v>2716</v>
      </c>
      <c r="F20" s="329">
        <v>2920</v>
      </c>
      <c r="G20" s="51">
        <v>3973</v>
      </c>
      <c r="H20" s="216">
        <v>4811</v>
      </c>
      <c r="J20" s="179">
        <f t="shared" ref="J20:O20" si="15">C20/C18</f>
        <v>0.32424242424242422</v>
      </c>
      <c r="K20" s="52">
        <f t="shared" si="15"/>
        <v>0.29160106783489631</v>
      </c>
      <c r="L20" s="52">
        <f t="shared" si="15"/>
        <v>0.19716878402903812</v>
      </c>
      <c r="M20" s="52">
        <f t="shared" si="15"/>
        <v>0.29331993972877951</v>
      </c>
      <c r="N20" s="250">
        <f t="shared" si="15"/>
        <v>0.42144902938368517</v>
      </c>
      <c r="O20" s="251">
        <f t="shared" si="15"/>
        <v>0.42511266236635148</v>
      </c>
      <c r="Q20" s="135">
        <f t="shared" si="1"/>
        <v>0.21092373521268562</v>
      </c>
      <c r="R20" s="136">
        <f t="shared" si="3"/>
        <v>0.36636329826663094</v>
      </c>
      <c r="W20" s="45"/>
      <c r="X20"/>
      <c r="Y20"/>
      <c r="Z20"/>
      <c r="AA20"/>
      <c r="AB20"/>
      <c r="AC2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</row>
    <row r="21" spans="1:302" ht="20.100000000000001" customHeight="1" thickBot="1" x14ac:dyDescent="0.3">
      <c r="A21" s="22" t="s">
        <v>25</v>
      </c>
      <c r="B21" s="23"/>
      <c r="C21" s="29">
        <v>1041669</v>
      </c>
      <c r="D21" s="30">
        <v>717548</v>
      </c>
      <c r="E21" s="30">
        <v>967173</v>
      </c>
      <c r="F21" s="62">
        <v>806154</v>
      </c>
      <c r="G21" s="30">
        <v>494294</v>
      </c>
      <c r="H21" s="215">
        <v>352081</v>
      </c>
      <c r="J21" s="178">
        <f t="shared" ref="J21:O21" si="16">C21/C45</f>
        <v>1.2371439848048497E-2</v>
      </c>
      <c r="K21" s="40">
        <f t="shared" si="16"/>
        <v>8.4758035362915655E-3</v>
      </c>
      <c r="L21" s="40">
        <f t="shared" si="16"/>
        <v>1.123676323574186E-2</v>
      </c>
      <c r="M21" s="40">
        <f t="shared" si="16"/>
        <v>8.8747475872591203E-3</v>
      </c>
      <c r="N21" s="248">
        <f t="shared" si="16"/>
        <v>5.2507938323594835E-3</v>
      </c>
      <c r="O21" s="249">
        <f t="shared" si="16"/>
        <v>3.5402253392075355E-3</v>
      </c>
      <c r="Q21" s="134">
        <f t="shared" si="1"/>
        <v>-0.28770933897639867</v>
      </c>
      <c r="R21" s="133">
        <f t="shared" si="3"/>
        <v>-0.1710568493151948</v>
      </c>
      <c r="W21" s="44"/>
    </row>
    <row r="22" spans="1:302" s="18" customFormat="1" ht="20.100000000000001" customHeight="1" x14ac:dyDescent="0.25">
      <c r="A22" s="42"/>
      <c r="B22" s="17" t="s">
        <v>99</v>
      </c>
      <c r="C22" s="50">
        <v>777575</v>
      </c>
      <c r="D22" s="51">
        <v>510815</v>
      </c>
      <c r="E22" s="51">
        <v>757052</v>
      </c>
      <c r="F22" s="329">
        <v>585717</v>
      </c>
      <c r="G22" s="51">
        <v>308611</v>
      </c>
      <c r="H22" s="216">
        <v>168437</v>
      </c>
      <c r="J22" s="179">
        <f t="shared" ref="J22:O22" si="17">C22/C21</f>
        <v>0.7464703279064655</v>
      </c>
      <c r="K22" s="52">
        <f t="shared" si="17"/>
        <v>0.71188965755601019</v>
      </c>
      <c r="L22" s="52">
        <f t="shared" si="17"/>
        <v>0.7827472437712798</v>
      </c>
      <c r="M22" s="52">
        <f t="shared" si="17"/>
        <v>0.72655720867228846</v>
      </c>
      <c r="N22" s="250">
        <f t="shared" si="17"/>
        <v>0.62434704851768386</v>
      </c>
      <c r="O22" s="251">
        <f t="shared" si="17"/>
        <v>0.47840411723438642</v>
      </c>
      <c r="Q22" s="135">
        <f t="shared" si="1"/>
        <v>-0.45420934444980898</v>
      </c>
      <c r="R22" s="136">
        <f t="shared" si="3"/>
        <v>-14.594293128329744</v>
      </c>
      <c r="W22" s="45"/>
      <c r="X22"/>
      <c r="Y22"/>
      <c r="Z22"/>
      <c r="AA22"/>
      <c r="AB22"/>
      <c r="AC2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</row>
    <row r="23" spans="1:302" s="18" customFormat="1" ht="20.100000000000001" customHeight="1" thickBot="1" x14ac:dyDescent="0.3">
      <c r="A23" s="42"/>
      <c r="B23" s="17" t="s">
        <v>100</v>
      </c>
      <c r="C23" s="50">
        <v>264094</v>
      </c>
      <c r="D23" s="51">
        <v>206733</v>
      </c>
      <c r="E23" s="51">
        <v>210121</v>
      </c>
      <c r="F23" s="329">
        <v>220437</v>
      </c>
      <c r="G23" s="51">
        <v>185683</v>
      </c>
      <c r="H23" s="216">
        <v>183644</v>
      </c>
      <c r="J23" s="179">
        <f t="shared" ref="J23:O23" si="18">C23/C21</f>
        <v>0.2535296720935345</v>
      </c>
      <c r="K23" s="52">
        <f t="shared" si="18"/>
        <v>0.28811034244398981</v>
      </c>
      <c r="L23" s="52">
        <f t="shared" si="18"/>
        <v>0.2172527562287202</v>
      </c>
      <c r="M23" s="52">
        <f t="shared" si="18"/>
        <v>0.2734427913277116</v>
      </c>
      <c r="N23" s="250">
        <f t="shared" si="18"/>
        <v>0.3756529514823162</v>
      </c>
      <c r="O23" s="251">
        <f t="shared" si="18"/>
        <v>0.52159588276561364</v>
      </c>
      <c r="Q23" s="135">
        <f t="shared" si="1"/>
        <v>-1.0981080658972551E-2</v>
      </c>
      <c r="R23" s="136">
        <f t="shared" si="3"/>
        <v>14.594293128329744</v>
      </c>
      <c r="X23"/>
      <c r="Y23"/>
      <c r="Z23"/>
      <c r="AA23"/>
      <c r="AB23"/>
      <c r="AC2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</row>
    <row r="24" spans="1:302" ht="20.100000000000001" customHeight="1" thickBot="1" x14ac:dyDescent="0.3">
      <c r="A24" s="22" t="s">
        <v>26</v>
      </c>
      <c r="B24" s="23"/>
      <c r="C24" s="29">
        <v>3608437</v>
      </c>
      <c r="D24" s="30">
        <v>4385682</v>
      </c>
      <c r="E24" s="30">
        <v>4504040</v>
      </c>
      <c r="F24" s="62">
        <v>4397788</v>
      </c>
      <c r="G24" s="30">
        <v>4300879</v>
      </c>
      <c r="H24" s="215">
        <v>4342915</v>
      </c>
      <c r="J24" s="178">
        <f t="shared" ref="J24:O24" si="19">C24/C45</f>
        <v>4.2855802842335304E-2</v>
      </c>
      <c r="K24" s="40">
        <f t="shared" si="19"/>
        <v>5.1804449325550714E-2</v>
      </c>
      <c r="L24" s="40">
        <f t="shared" si="19"/>
        <v>5.2328622784456109E-2</v>
      </c>
      <c r="M24" s="40">
        <f t="shared" si="19"/>
        <v>4.8414147225315653E-2</v>
      </c>
      <c r="N24" s="248">
        <f t="shared" si="19"/>
        <v>4.56874429528265E-2</v>
      </c>
      <c r="O24" s="249">
        <f t="shared" si="19"/>
        <v>4.3668637981102341E-2</v>
      </c>
      <c r="Q24" s="134">
        <f t="shared" si="1"/>
        <v>9.7738160036587862E-3</v>
      </c>
      <c r="R24" s="133">
        <f t="shared" si="3"/>
        <v>-0.20188049717241585</v>
      </c>
      <c r="W24" s="1"/>
    </row>
    <row r="25" spans="1:302" s="18" customFormat="1" ht="19.5" customHeight="1" x14ac:dyDescent="0.25">
      <c r="A25" s="42"/>
      <c r="B25" s="17" t="s">
        <v>99</v>
      </c>
      <c r="C25" s="50">
        <v>914613</v>
      </c>
      <c r="D25" s="51">
        <v>1469477</v>
      </c>
      <c r="E25" s="51">
        <v>1744737</v>
      </c>
      <c r="F25" s="329">
        <v>1579137</v>
      </c>
      <c r="G25" s="51">
        <v>1235318</v>
      </c>
      <c r="H25" s="216">
        <v>1080101</v>
      </c>
      <c r="J25" s="179">
        <f t="shared" ref="J25:O25" si="20">C25/C24</f>
        <v>0.25346514294138989</v>
      </c>
      <c r="K25" s="52">
        <f t="shared" si="20"/>
        <v>0.33506236886304114</v>
      </c>
      <c r="L25" s="52">
        <f t="shared" si="20"/>
        <v>0.38737155975524196</v>
      </c>
      <c r="M25" s="52">
        <f t="shared" si="20"/>
        <v>0.35907528966835145</v>
      </c>
      <c r="N25" s="250">
        <f t="shared" si="20"/>
        <v>0.2872245417739025</v>
      </c>
      <c r="O25" s="251">
        <f t="shared" si="20"/>
        <v>0.2487041537768987</v>
      </c>
      <c r="Q25" s="135">
        <f t="shared" si="1"/>
        <v>-0.12564942792058401</v>
      </c>
      <c r="R25" s="136">
        <f t="shared" si="3"/>
        <v>-3.85203879970038</v>
      </c>
      <c r="W25" s="17"/>
      <c r="X25"/>
      <c r="Y25"/>
      <c r="Z25"/>
      <c r="AA25"/>
      <c r="AB25"/>
      <c r="AC2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</row>
    <row r="26" spans="1:302" s="18" customFormat="1" ht="20.100000000000001" customHeight="1" thickBot="1" x14ac:dyDescent="0.3">
      <c r="A26" s="42"/>
      <c r="B26" s="17" t="s">
        <v>100</v>
      </c>
      <c r="C26" s="50">
        <v>2693824</v>
      </c>
      <c r="D26" s="51">
        <v>2916205</v>
      </c>
      <c r="E26" s="51">
        <v>2759303</v>
      </c>
      <c r="F26" s="329">
        <v>2818651</v>
      </c>
      <c r="G26" s="51">
        <v>3065561</v>
      </c>
      <c r="H26" s="216">
        <v>3262814</v>
      </c>
      <c r="J26" s="179">
        <f t="shared" ref="J26:O26" si="21">C26/C24</f>
        <v>0.74653485705861011</v>
      </c>
      <c r="K26" s="52">
        <f t="shared" si="21"/>
        <v>0.66493763113695881</v>
      </c>
      <c r="L26" s="52">
        <f t="shared" si="21"/>
        <v>0.61262844024475804</v>
      </c>
      <c r="M26" s="52">
        <f t="shared" si="21"/>
        <v>0.64092471033164855</v>
      </c>
      <c r="N26" s="250">
        <f t="shared" si="21"/>
        <v>0.71277545822609745</v>
      </c>
      <c r="O26" s="251">
        <f t="shared" si="21"/>
        <v>0.7512958462231013</v>
      </c>
      <c r="Q26" s="135">
        <f t="shared" si="1"/>
        <v>6.4344829543434304E-2</v>
      </c>
      <c r="R26" s="136">
        <f t="shared" si="3"/>
        <v>3.8520387997003858</v>
      </c>
      <c r="X26"/>
      <c r="Y26"/>
      <c r="Z26"/>
      <c r="AA26"/>
      <c r="AB26"/>
      <c r="AC2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</row>
    <row r="27" spans="1:302" ht="20.100000000000001" customHeight="1" thickBot="1" x14ac:dyDescent="0.3">
      <c r="A27" s="22" t="s">
        <v>14</v>
      </c>
      <c r="B27" s="23"/>
      <c r="C27" s="29">
        <v>255998</v>
      </c>
      <c r="D27" s="30">
        <v>249482</v>
      </c>
      <c r="E27" s="30">
        <v>246420</v>
      </c>
      <c r="F27" s="62">
        <v>310525</v>
      </c>
      <c r="G27" s="30">
        <v>397792</v>
      </c>
      <c r="H27" s="215">
        <v>607846</v>
      </c>
      <c r="J27" s="178">
        <f t="shared" ref="J27:O27" si="22">C27/C45</f>
        <v>3.0403744934530247E-3</v>
      </c>
      <c r="K27" s="40">
        <f t="shared" si="22"/>
        <v>2.9469253873484315E-3</v>
      </c>
      <c r="L27" s="40">
        <f t="shared" si="22"/>
        <v>2.8629450951913561E-3</v>
      </c>
      <c r="M27" s="40">
        <f t="shared" si="22"/>
        <v>3.4184919935069955E-3</v>
      </c>
      <c r="N27" s="248">
        <f t="shared" si="22"/>
        <v>4.2256709168267135E-3</v>
      </c>
      <c r="O27" s="249">
        <f t="shared" si="22"/>
        <v>6.1119793784269625E-3</v>
      </c>
      <c r="Q27" s="134">
        <f t="shared" si="1"/>
        <v>0.52804983508969516</v>
      </c>
      <c r="R27" s="133">
        <f t="shared" si="3"/>
        <v>0.1886308461600249</v>
      </c>
      <c r="W27" s="1"/>
    </row>
    <row r="28" spans="1:302" s="18" customFormat="1" ht="20.100000000000001" customHeight="1" x14ac:dyDescent="0.25">
      <c r="A28" s="42"/>
      <c r="B28" s="17" t="s">
        <v>99</v>
      </c>
      <c r="C28" s="50">
        <v>99989</v>
      </c>
      <c r="D28" s="51">
        <v>79959</v>
      </c>
      <c r="E28" s="51">
        <v>111398</v>
      </c>
      <c r="F28" s="329">
        <v>185265</v>
      </c>
      <c r="G28" s="51">
        <v>226442</v>
      </c>
      <c r="H28" s="216">
        <v>320060</v>
      </c>
      <c r="J28" s="179">
        <f t="shared" ref="J28:O28" si="23">C28/C27</f>
        <v>0.39058508269595854</v>
      </c>
      <c r="K28" s="52">
        <f t="shared" si="23"/>
        <v>0.32050007615779896</v>
      </c>
      <c r="L28" s="52">
        <f t="shared" si="23"/>
        <v>0.45206557909260614</v>
      </c>
      <c r="M28" s="52">
        <f t="shared" si="23"/>
        <v>0.5966186297399565</v>
      </c>
      <c r="N28" s="250">
        <f t="shared" si="23"/>
        <v>0.56924724479124766</v>
      </c>
      <c r="O28" s="251">
        <f t="shared" si="23"/>
        <v>0.52654784271016009</v>
      </c>
      <c r="Q28" s="135">
        <f t="shared" si="1"/>
        <v>0.41343037069094957</v>
      </c>
      <c r="R28" s="136">
        <f t="shared" si="3"/>
        <v>-4.2699402081087579</v>
      </c>
      <c r="W28" s="17"/>
      <c r="X28"/>
      <c r="Y28"/>
      <c r="Z28"/>
      <c r="AA28"/>
      <c r="AB28"/>
      <c r="AC2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</row>
    <row r="29" spans="1:302" s="18" customFormat="1" ht="20.100000000000001" customHeight="1" thickBot="1" x14ac:dyDescent="0.3">
      <c r="A29" s="42"/>
      <c r="B29" s="17" t="s">
        <v>100</v>
      </c>
      <c r="C29" s="50">
        <v>156009</v>
      </c>
      <c r="D29" s="51">
        <v>169523</v>
      </c>
      <c r="E29" s="51">
        <v>135022</v>
      </c>
      <c r="F29" s="329">
        <v>125260</v>
      </c>
      <c r="G29" s="51">
        <v>171350</v>
      </c>
      <c r="H29" s="216">
        <v>287786</v>
      </c>
      <c r="J29" s="179">
        <f t="shared" ref="J29:O29" si="24">C29/C27</f>
        <v>0.6094149173040414</v>
      </c>
      <c r="K29" s="52">
        <f t="shared" si="24"/>
        <v>0.67949992384220104</v>
      </c>
      <c r="L29" s="52">
        <f t="shared" si="24"/>
        <v>0.54793442090739386</v>
      </c>
      <c r="M29" s="52">
        <f t="shared" si="24"/>
        <v>0.40338137026004345</v>
      </c>
      <c r="N29" s="250">
        <f t="shared" si="24"/>
        <v>0.43075275520875234</v>
      </c>
      <c r="O29" s="251">
        <f t="shared" si="24"/>
        <v>0.47345215728983986</v>
      </c>
      <c r="Q29" s="135">
        <f t="shared" si="1"/>
        <v>0.67952144733002628</v>
      </c>
      <c r="R29" s="136">
        <f t="shared" si="3"/>
        <v>4.2699402081087525</v>
      </c>
      <c r="X29"/>
      <c r="Y29"/>
      <c r="Z29"/>
      <c r="AA29"/>
      <c r="AB29"/>
      <c r="AC2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</row>
    <row r="30" spans="1:302" ht="20.100000000000001" customHeight="1" thickBot="1" x14ac:dyDescent="0.3">
      <c r="A30" s="22" t="s">
        <v>9</v>
      </c>
      <c r="B30" s="23"/>
      <c r="C30" s="29">
        <v>2984288</v>
      </c>
      <c r="D30" s="30">
        <v>3836769</v>
      </c>
      <c r="E30" s="30">
        <v>4461888</v>
      </c>
      <c r="F30" s="62">
        <v>4418303</v>
      </c>
      <c r="G30" s="30">
        <v>4304209</v>
      </c>
      <c r="H30" s="215">
        <v>4451152</v>
      </c>
      <c r="J30" s="178">
        <f t="shared" ref="J30:O30" si="25">C30/C45</f>
        <v>3.5443062509542815E-2</v>
      </c>
      <c r="K30" s="40">
        <f t="shared" si="25"/>
        <v>4.5320592152906639E-2</v>
      </c>
      <c r="L30" s="40">
        <f t="shared" si="25"/>
        <v>5.1838894427778462E-2</v>
      </c>
      <c r="M30" s="40">
        <f t="shared" si="25"/>
        <v>4.8639991724943044E-2</v>
      </c>
      <c r="N30" s="248">
        <f t="shared" si="25"/>
        <v>4.5722816927549551E-2</v>
      </c>
      <c r="O30" s="249">
        <f t="shared" si="25"/>
        <v>4.4756976658962853E-2</v>
      </c>
      <c r="Q30" s="134">
        <f t="shared" si="1"/>
        <v>3.4139373808288583E-2</v>
      </c>
      <c r="R30" s="133">
        <f t="shared" si="3"/>
        <v>-9.6584026858669708E-2</v>
      </c>
      <c r="W30" s="1"/>
    </row>
    <row r="31" spans="1:302" s="18" customFormat="1" ht="20.100000000000001" customHeight="1" x14ac:dyDescent="0.25">
      <c r="A31" s="42"/>
      <c r="B31" s="17" t="s">
        <v>99</v>
      </c>
      <c r="C31" s="50">
        <v>2925358</v>
      </c>
      <c r="D31" s="51">
        <v>3769635</v>
      </c>
      <c r="E31" s="51">
        <v>4394172</v>
      </c>
      <c r="F31" s="329">
        <v>4311827</v>
      </c>
      <c r="G31" s="51">
        <v>4191654</v>
      </c>
      <c r="H31" s="216">
        <v>4345240</v>
      </c>
      <c r="J31" s="179">
        <f t="shared" ref="J31:O31" si="26">C31/C30</f>
        <v>0.98025324633547428</v>
      </c>
      <c r="K31" s="52">
        <f t="shared" si="26"/>
        <v>0.98250246496466165</v>
      </c>
      <c r="L31" s="52">
        <f t="shared" si="26"/>
        <v>0.98482346486509742</v>
      </c>
      <c r="M31" s="52">
        <f t="shared" si="26"/>
        <v>0.9759011548098897</v>
      </c>
      <c r="N31" s="250">
        <f t="shared" si="26"/>
        <v>0.97385001518281289</v>
      </c>
      <c r="O31" s="251">
        <f t="shared" si="26"/>
        <v>0.97620571034195192</v>
      </c>
      <c r="Q31" s="135">
        <f t="shared" si="1"/>
        <v>3.6640905952638268E-2</v>
      </c>
      <c r="R31" s="136">
        <f t="shared" si="3"/>
        <v>0.23556951591390263</v>
      </c>
      <c r="W31" s="17"/>
      <c r="X31"/>
      <c r="Y31"/>
      <c r="Z31"/>
      <c r="AA31"/>
      <c r="AB31"/>
      <c r="AC31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</row>
    <row r="32" spans="1:302" s="18" customFormat="1" ht="20.100000000000001" customHeight="1" thickBot="1" x14ac:dyDescent="0.3">
      <c r="A32" s="42"/>
      <c r="B32" s="17" t="s">
        <v>100</v>
      </c>
      <c r="C32" s="50">
        <v>58930</v>
      </c>
      <c r="D32" s="51">
        <v>67134</v>
      </c>
      <c r="E32" s="51">
        <v>67716</v>
      </c>
      <c r="F32" s="329">
        <v>106476</v>
      </c>
      <c r="G32" s="51">
        <v>112555</v>
      </c>
      <c r="H32" s="216">
        <v>105912</v>
      </c>
      <c r="J32" s="179">
        <f t="shared" ref="J32:O32" si="27">C32/C30</f>
        <v>1.9746753664525676E-2</v>
      </c>
      <c r="K32" s="52">
        <f t="shared" si="27"/>
        <v>1.7497535035338328E-2</v>
      </c>
      <c r="L32" s="52">
        <f t="shared" si="27"/>
        <v>1.5176535134902535E-2</v>
      </c>
      <c r="M32" s="52">
        <f t="shared" si="27"/>
        <v>2.4098845190110321E-2</v>
      </c>
      <c r="N32" s="250">
        <f t="shared" si="27"/>
        <v>2.6149984817187083E-2</v>
      </c>
      <c r="O32" s="251">
        <f t="shared" si="27"/>
        <v>2.3794289658048074E-2</v>
      </c>
      <c r="Q32" s="135">
        <f t="shared" si="1"/>
        <v>-5.9020034649726799E-2</v>
      </c>
      <c r="R32" s="136">
        <f t="shared" si="3"/>
        <v>-0.23556951591390091</v>
      </c>
      <c r="X32"/>
      <c r="Y32"/>
      <c r="Z32"/>
      <c r="AA32"/>
      <c r="AB32"/>
      <c r="AC3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</row>
    <row r="33" spans="1:16382" ht="20.100000000000001" customHeight="1" thickBot="1" x14ac:dyDescent="0.3">
      <c r="A33" s="22" t="s">
        <v>12</v>
      </c>
      <c r="B33" s="23"/>
      <c r="C33" s="29">
        <v>3400350</v>
      </c>
      <c r="D33" s="30">
        <v>3567078</v>
      </c>
      <c r="E33" s="30">
        <v>3607751</v>
      </c>
      <c r="F33" s="62">
        <v>6477525</v>
      </c>
      <c r="G33" s="30">
        <v>6811118</v>
      </c>
      <c r="H33" s="215">
        <v>6812169</v>
      </c>
      <c r="J33" s="178">
        <f t="shared" ref="J33:O33" si="28">C33/C45</f>
        <v>4.0384446006660184E-2</v>
      </c>
      <c r="K33" s="40">
        <f t="shared" si="28"/>
        <v>4.2134954493118014E-2</v>
      </c>
      <c r="L33" s="40">
        <f t="shared" si="28"/>
        <v>4.1915400657908081E-2</v>
      </c>
      <c r="M33" s="40">
        <f t="shared" si="28"/>
        <v>7.1309451252689476E-2</v>
      </c>
      <c r="N33" s="248">
        <f t="shared" si="28"/>
        <v>7.2353248038359075E-2</v>
      </c>
      <c r="O33" s="249">
        <f t="shared" si="28"/>
        <v>6.8497343817939788E-2</v>
      </c>
      <c r="Q33" s="134">
        <f t="shared" si="1"/>
        <v>1.5430653234902112E-4</v>
      </c>
      <c r="R33" s="133">
        <f t="shared" si="3"/>
        <v>-0.38559042204192873</v>
      </c>
      <c r="W33" s="1"/>
    </row>
    <row r="34" spans="1:16382" s="18" customFormat="1" ht="20.100000000000001" customHeight="1" x14ac:dyDescent="0.25">
      <c r="A34" s="42"/>
      <c r="B34" s="17" t="s">
        <v>99</v>
      </c>
      <c r="C34" s="50">
        <v>3034857</v>
      </c>
      <c r="D34" s="51">
        <v>3227613</v>
      </c>
      <c r="E34" s="51">
        <v>3272966</v>
      </c>
      <c r="F34" s="329">
        <v>6083783</v>
      </c>
      <c r="G34" s="51">
        <v>6399153</v>
      </c>
      <c r="H34" s="216">
        <v>6413856</v>
      </c>
      <c r="J34" s="179">
        <f t="shared" ref="J34:O34" si="29">C34/C33</f>
        <v>0.89251312364903612</v>
      </c>
      <c r="K34" s="52">
        <f t="shared" si="29"/>
        <v>0.90483387243003943</v>
      </c>
      <c r="L34" s="52">
        <f t="shared" si="29"/>
        <v>0.90720396169247819</v>
      </c>
      <c r="M34" s="52">
        <f t="shared" si="29"/>
        <v>0.93921412885322708</v>
      </c>
      <c r="N34" s="250">
        <f t="shared" si="29"/>
        <v>0.93951580342610419</v>
      </c>
      <c r="O34" s="251">
        <f t="shared" si="29"/>
        <v>0.9415291957671631</v>
      </c>
      <c r="Q34" s="135">
        <f t="shared" si="1"/>
        <v>2.2976478293299128E-3</v>
      </c>
      <c r="R34" s="136">
        <f t="shared" si="3"/>
        <v>0.20133923410589061</v>
      </c>
      <c r="W34" s="17"/>
      <c r="X34"/>
      <c r="Y34"/>
      <c r="Z34"/>
      <c r="AA34"/>
      <c r="AB34"/>
      <c r="AC34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</row>
    <row r="35" spans="1:16382" s="18" customFormat="1" ht="20.100000000000001" customHeight="1" thickBot="1" x14ac:dyDescent="0.3">
      <c r="A35" s="42"/>
      <c r="B35" s="17" t="s">
        <v>100</v>
      </c>
      <c r="C35" s="50">
        <v>365493</v>
      </c>
      <c r="D35" s="51">
        <v>339465</v>
      </c>
      <c r="E35" s="51">
        <v>334785</v>
      </c>
      <c r="F35" s="329">
        <v>393742</v>
      </c>
      <c r="G35" s="51">
        <v>411965</v>
      </c>
      <c r="H35" s="216">
        <v>398313</v>
      </c>
      <c r="J35" s="179">
        <f t="shared" ref="J35:O35" si="30">C35/C33</f>
        <v>0.10748687635096388</v>
      </c>
      <c r="K35" s="52">
        <f t="shared" si="30"/>
        <v>9.5166127569960624E-2</v>
      </c>
      <c r="L35" s="52">
        <f t="shared" si="30"/>
        <v>9.2796038307521783E-2</v>
      </c>
      <c r="M35" s="52">
        <f t="shared" si="30"/>
        <v>6.0785871146772877E-2</v>
      </c>
      <c r="N35" s="250">
        <f t="shared" si="30"/>
        <v>6.0484196573895796E-2</v>
      </c>
      <c r="O35" s="251">
        <f t="shared" si="30"/>
        <v>5.8470804232836855E-2</v>
      </c>
      <c r="Q35" s="135">
        <f t="shared" si="1"/>
        <v>-3.3138737514109208E-2</v>
      </c>
      <c r="R35" s="136">
        <f t="shared" si="3"/>
        <v>-0.20133923410589408</v>
      </c>
      <c r="X35"/>
      <c r="Y35"/>
      <c r="Z35"/>
      <c r="AA35"/>
      <c r="AB35"/>
      <c r="AC35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</row>
    <row r="36" spans="1:16382" ht="20.100000000000001" customHeight="1" thickBot="1" x14ac:dyDescent="0.3">
      <c r="A36" s="22" t="s">
        <v>11</v>
      </c>
      <c r="B36" s="23"/>
      <c r="C36" s="29">
        <v>12390972</v>
      </c>
      <c r="D36" s="30">
        <v>13197036</v>
      </c>
      <c r="E36" s="30">
        <v>15907244</v>
      </c>
      <c r="F36" s="62">
        <v>17610905</v>
      </c>
      <c r="G36" s="30">
        <v>19207354</v>
      </c>
      <c r="H36" s="215">
        <v>20619146</v>
      </c>
      <c r="J36" s="178">
        <f t="shared" ref="J36:O36" si="31">C36/C45</f>
        <v>0.14716206852354555</v>
      </c>
      <c r="K36" s="40">
        <f t="shared" si="31"/>
        <v>0.15588571691004238</v>
      </c>
      <c r="L36" s="40">
        <f t="shared" si="31"/>
        <v>0.18481278381548627</v>
      </c>
      <c r="M36" s="40">
        <f t="shared" si="31"/>
        <v>0.19387404473363598</v>
      </c>
      <c r="N36" s="248">
        <f t="shared" si="31"/>
        <v>0.20403617264046348</v>
      </c>
      <c r="O36" s="249">
        <f t="shared" si="31"/>
        <v>0.20732849299456574</v>
      </c>
      <c r="Q36" s="134">
        <f t="shared" si="1"/>
        <v>7.3502680275481985E-2</v>
      </c>
      <c r="R36" s="133">
        <f t="shared" si="3"/>
        <v>0.32923203541022628</v>
      </c>
      <c r="W36" s="31"/>
      <c r="AD36" s="47"/>
      <c r="AE36" s="47"/>
      <c r="AF36" s="47"/>
      <c r="AG36" s="31"/>
      <c r="AH36" s="31"/>
      <c r="AI36" s="46"/>
      <c r="AJ36" s="46"/>
      <c r="AK36" s="44"/>
      <c r="AL36" s="44"/>
      <c r="AM36" s="44"/>
      <c r="AN36" s="44"/>
      <c r="AO36" s="47"/>
      <c r="AP36" s="47"/>
      <c r="AQ36" s="47"/>
      <c r="AR36" s="47"/>
      <c r="AS36" s="31"/>
      <c r="AT36" s="31"/>
      <c r="AU36" s="46"/>
      <c r="AV36" s="46"/>
      <c r="AW36" s="44"/>
      <c r="AX36" s="44"/>
      <c r="AY36" s="44"/>
      <c r="AZ36" s="44"/>
      <c r="BA36" s="47"/>
      <c r="BB36" s="47"/>
      <c r="BC36" s="47"/>
      <c r="BD36" s="47"/>
      <c r="BE36" s="31"/>
      <c r="BF36" s="31"/>
      <c r="BG36" s="46"/>
      <c r="BH36" s="46"/>
      <c r="BI36" s="44"/>
      <c r="BJ36" s="44"/>
      <c r="BK36" s="44"/>
      <c r="BL36" s="44"/>
      <c r="BM36" s="47"/>
      <c r="BN36" s="47"/>
      <c r="BO36" s="47"/>
      <c r="BP36" s="47"/>
      <c r="BQ36" s="31"/>
      <c r="BR36" s="31"/>
      <c r="BS36" s="46"/>
      <c r="BT36" s="46"/>
      <c r="BU36" s="44"/>
      <c r="BV36" s="44"/>
      <c r="BW36" s="44"/>
      <c r="BX36" s="44"/>
      <c r="BY36" s="47"/>
      <c r="BZ36" s="47"/>
      <c r="CA36" s="47"/>
      <c r="CB36" s="47"/>
      <c r="CC36" s="31"/>
      <c r="CD36" s="31"/>
      <c r="CE36" s="46"/>
      <c r="CF36" s="46"/>
      <c r="CG36" s="44"/>
      <c r="CH36" s="44"/>
      <c r="CI36" s="44"/>
      <c r="CJ36" s="44"/>
      <c r="CK36" s="47"/>
      <c r="CL36" s="47"/>
      <c r="CM36" s="47"/>
      <c r="CN36" s="47"/>
      <c r="CO36" s="31"/>
      <c r="CP36" s="31"/>
      <c r="CQ36" s="46"/>
      <c r="CR36" s="46"/>
      <c r="CS36" s="44"/>
      <c r="CT36" s="44"/>
      <c r="CU36" s="44"/>
      <c r="CV36" s="44"/>
      <c r="CW36" s="47"/>
      <c r="CX36" s="47"/>
      <c r="CY36" s="47"/>
      <c r="CZ36" s="47"/>
      <c r="DA36" s="31"/>
      <c r="DB36" s="31"/>
      <c r="DC36" s="46"/>
      <c r="DD36" s="46"/>
      <c r="DE36" s="44"/>
      <c r="DF36" s="44"/>
      <c r="DG36" s="44"/>
      <c r="DH36" s="44"/>
      <c r="DI36" s="47"/>
      <c r="DJ36" s="47"/>
      <c r="DK36" s="47"/>
      <c r="DL36" s="47"/>
      <c r="DM36" s="31"/>
      <c r="DN36" s="31"/>
      <c r="DO36" s="46"/>
      <c r="DP36" s="46"/>
      <c r="DQ36" s="44"/>
      <c r="DR36" s="44"/>
      <c r="DS36" s="44"/>
      <c r="DT36" s="44"/>
      <c r="DU36" s="47"/>
      <c r="DV36" s="47"/>
      <c r="DW36" s="47"/>
      <c r="DX36" s="47"/>
      <c r="DY36" s="31"/>
      <c r="DZ36" s="31"/>
      <c r="EA36" s="46"/>
      <c r="EB36" s="46"/>
      <c r="EC36" s="44"/>
      <c r="ED36" s="44"/>
      <c r="EE36" s="44"/>
      <c r="EF36" s="44"/>
      <c r="EG36" s="47"/>
      <c r="EH36" s="47"/>
      <c r="EI36" s="47"/>
      <c r="EJ36" s="47"/>
      <c r="EK36" s="31"/>
      <c r="EL36" s="31"/>
      <c r="EM36" s="46"/>
      <c r="EN36" s="46"/>
      <c r="EO36" s="44"/>
      <c r="EP36" s="44"/>
      <c r="EQ36" s="44"/>
      <c r="ER36" s="44"/>
      <c r="ES36" s="47"/>
      <c r="ET36" s="47"/>
      <c r="EU36" s="47"/>
      <c r="EV36" s="47"/>
      <c r="EW36" s="31"/>
      <c r="EX36" s="31"/>
      <c r="EY36" s="46"/>
      <c r="EZ36" s="46"/>
      <c r="FA36" s="44"/>
      <c r="FB36" s="44"/>
      <c r="FC36" s="44"/>
      <c r="FD36" s="44"/>
      <c r="FE36" s="47"/>
      <c r="FF36" s="47"/>
      <c r="FG36" s="47"/>
      <c r="FH36" s="47"/>
      <c r="FI36" s="31"/>
      <c r="FJ36" s="31"/>
      <c r="FK36" s="46"/>
      <c r="FL36" s="46"/>
      <c r="FM36" s="44"/>
      <c r="FN36" s="44"/>
      <c r="FO36" s="44"/>
      <c r="FP36" s="44"/>
      <c r="FQ36" s="47"/>
      <c r="FR36" s="47"/>
      <c r="FS36" s="47"/>
      <c r="FT36" s="47"/>
      <c r="FU36" s="31"/>
      <c r="FV36" s="31"/>
      <c r="FW36" s="46"/>
      <c r="FX36" s="46"/>
      <c r="FY36" s="44"/>
      <c r="FZ36" s="44"/>
      <c r="GA36" s="44"/>
      <c r="GB36" s="44"/>
      <c r="GC36" s="47"/>
      <c r="GD36" s="47"/>
      <c r="GE36" s="47"/>
      <c r="GF36" s="47"/>
      <c r="GG36" s="31"/>
      <c r="GH36" s="31"/>
      <c r="GI36" s="46"/>
      <c r="GJ36" s="46"/>
      <c r="GK36" s="44"/>
      <c r="GL36" s="44"/>
      <c r="GM36" s="44"/>
      <c r="GN36" s="44"/>
      <c r="GO36" s="47"/>
      <c r="GP36" s="47"/>
      <c r="GQ36" s="47"/>
      <c r="GR36" s="47"/>
      <c r="GS36" s="31"/>
      <c r="GT36" s="31"/>
      <c r="GU36" s="46"/>
      <c r="GV36" s="46"/>
      <c r="GW36" s="44"/>
      <c r="GX36" s="44"/>
      <c r="GY36" s="44"/>
      <c r="GZ36" s="44"/>
      <c r="HA36" s="47"/>
      <c r="HB36" s="47"/>
      <c r="HC36" s="47"/>
      <c r="HD36" s="47"/>
      <c r="HE36" s="31"/>
      <c r="HF36" s="31"/>
      <c r="HG36" s="46"/>
      <c r="HH36" s="46"/>
      <c r="HI36" s="44"/>
      <c r="HJ36" s="44"/>
      <c r="HK36" s="44"/>
      <c r="HL36" s="44"/>
      <c r="HM36" s="47"/>
      <c r="HN36" s="47"/>
      <c r="HO36" s="47"/>
      <c r="HP36" s="47"/>
      <c r="HQ36" s="31"/>
      <c r="HR36" s="31"/>
      <c r="HS36" s="46"/>
      <c r="HT36" s="46"/>
      <c r="HU36" s="44"/>
      <c r="HV36" s="44"/>
      <c r="HW36" s="44"/>
      <c r="HX36" s="44"/>
      <c r="HY36" s="47"/>
      <c r="HZ36" s="47"/>
      <c r="IA36" s="47"/>
      <c r="IB36" s="47"/>
      <c r="IC36" s="31"/>
      <c r="ID36" s="31"/>
      <c r="IE36" s="46"/>
      <c r="IF36" s="46"/>
      <c r="IG36" s="44"/>
      <c r="IH36" s="44"/>
      <c r="II36" s="44"/>
      <c r="IJ36" s="44"/>
      <c r="IK36" s="47"/>
      <c r="IL36" s="47"/>
      <c r="IM36" s="47"/>
      <c r="IN36" s="47"/>
      <c r="IO36" s="31"/>
      <c r="IP36" s="31"/>
      <c r="IQ36" s="46"/>
      <c r="IR36" s="46"/>
      <c r="IS36" s="44"/>
      <c r="IT36" s="44"/>
      <c r="IU36" s="44"/>
      <c r="IV36" s="44"/>
      <c r="IW36" s="47"/>
      <c r="IX36" s="47"/>
      <c r="IY36" s="47"/>
      <c r="IZ36" s="47"/>
      <c r="JA36" s="31"/>
      <c r="JB36" s="31"/>
      <c r="JC36" s="46"/>
      <c r="JD36" s="46"/>
      <c r="JE36" s="44"/>
      <c r="JF36" s="44"/>
      <c r="JG36" s="44"/>
      <c r="JH36" s="44"/>
      <c r="JI36" s="47"/>
      <c r="JJ36" s="47"/>
      <c r="JK36" s="47"/>
      <c r="JL36" s="47"/>
      <c r="JM36" s="31"/>
      <c r="JN36" s="31"/>
      <c r="JO36" s="46"/>
      <c r="JP36" s="46"/>
      <c r="JQ36" s="44"/>
      <c r="JR36" s="44"/>
      <c r="JS36" s="44"/>
      <c r="JT36" s="44"/>
      <c r="JU36" s="47"/>
      <c r="JV36" s="47"/>
      <c r="JW36" s="47"/>
      <c r="JX36" s="47"/>
      <c r="JY36" s="31"/>
      <c r="JZ36" s="31"/>
      <c r="KA36" s="46"/>
      <c r="KB36" s="46"/>
      <c r="KC36" s="44"/>
      <c r="KD36" s="44"/>
      <c r="KE36" s="44"/>
      <c r="KF36" s="44"/>
      <c r="KG36" s="47"/>
      <c r="KH36" s="47"/>
      <c r="KI36" s="47"/>
      <c r="KJ36" s="47"/>
      <c r="KK36" s="31"/>
      <c r="KL36" s="31"/>
      <c r="KM36" s="46"/>
      <c r="KN36" s="46"/>
      <c r="KO36" s="44"/>
      <c r="KP36" s="44"/>
      <c r="KQ36" s="48"/>
      <c r="KR36" s="48"/>
      <c r="KS36" s="49"/>
      <c r="KT36" s="49"/>
      <c r="KU36" s="49"/>
      <c r="KV36" s="49"/>
      <c r="KW36" s="24"/>
      <c r="KX36" s="24"/>
      <c r="KY36" s="23"/>
      <c r="KZ36" s="23"/>
      <c r="LA36" s="48"/>
      <c r="LB36" s="48"/>
      <c r="LC36" s="48"/>
      <c r="LD36" s="48"/>
      <c r="LE36" s="49"/>
      <c r="LF36" s="49"/>
      <c r="LG36" s="49"/>
      <c r="LH36" s="49"/>
      <c r="LI36" s="24"/>
      <c r="LJ36" s="24"/>
      <c r="LK36" s="23"/>
      <c r="LL36" s="23"/>
      <c r="LM36" s="48"/>
      <c r="LN36" s="48"/>
      <c r="LO36" s="48"/>
      <c r="LP36" s="48"/>
      <c r="LQ36" s="49"/>
      <c r="LR36" s="49"/>
      <c r="LS36" s="49"/>
      <c r="LT36" s="49"/>
      <c r="LU36" s="24"/>
      <c r="LV36" s="24"/>
      <c r="LW36" s="23"/>
      <c r="LX36" s="23"/>
      <c r="LY36" s="48"/>
      <c r="LZ36" s="48"/>
      <c r="MA36" s="48"/>
      <c r="MB36" s="48"/>
      <c r="MC36" s="49"/>
      <c r="MD36" s="49"/>
      <c r="ME36" s="49"/>
      <c r="MF36" s="49"/>
      <c r="MG36" s="24"/>
      <c r="MH36" s="24"/>
      <c r="MI36" s="23"/>
      <c r="MJ36" s="23"/>
      <c r="MK36" s="48"/>
      <c r="ML36" s="48"/>
      <c r="MM36" s="48"/>
      <c r="MN36" s="48"/>
      <c r="MO36" s="49"/>
      <c r="MP36" s="49"/>
      <c r="MQ36" s="49"/>
      <c r="MR36" s="49"/>
      <c r="MS36" s="24"/>
      <c r="MT36" s="24"/>
      <c r="MU36" s="23"/>
      <c r="MV36" s="23"/>
      <c r="MW36" s="48"/>
      <c r="MX36" s="48"/>
      <c r="MY36" s="48"/>
      <c r="MZ36" s="48"/>
      <c r="NA36" s="49"/>
      <c r="NB36" s="49"/>
      <c r="NC36" s="49"/>
      <c r="ND36" s="49"/>
      <c r="NE36" s="24"/>
      <c r="NF36" s="24"/>
      <c r="NG36" s="23"/>
      <c r="NH36" s="23"/>
      <c r="NI36" s="48"/>
      <c r="NJ36" s="48"/>
      <c r="NK36" s="48"/>
      <c r="NL36" s="48"/>
      <c r="NM36" s="49"/>
      <c r="NN36" s="49"/>
      <c r="NO36" s="49"/>
      <c r="NP36" s="49"/>
      <c r="NQ36" s="24"/>
      <c r="NR36" s="24"/>
      <c r="NS36" s="23"/>
      <c r="NT36" s="23"/>
      <c r="NU36" s="48"/>
      <c r="NV36" s="48"/>
      <c r="NW36" s="48"/>
      <c r="NX36" s="48"/>
      <c r="NY36" s="49"/>
      <c r="NZ36" s="49"/>
      <c r="OA36" s="49"/>
      <c r="OB36" s="49"/>
      <c r="OC36" s="24"/>
      <c r="OD36" s="24"/>
      <c r="OE36" s="23"/>
      <c r="OF36" s="23"/>
      <c r="OG36" s="48"/>
      <c r="OH36" s="48"/>
      <c r="OI36" s="48"/>
      <c r="OJ36" s="48"/>
      <c r="OK36" s="49"/>
      <c r="OL36" s="49"/>
      <c r="OM36" s="49"/>
      <c r="ON36" s="49"/>
      <c r="OO36" s="24"/>
      <c r="OP36" s="24"/>
      <c r="OQ36" s="23"/>
      <c r="OR36" s="23"/>
      <c r="OS36" s="48"/>
      <c r="OT36" s="48"/>
      <c r="OU36" s="48"/>
      <c r="OV36" s="48"/>
      <c r="OW36" s="49"/>
      <c r="OX36" s="49"/>
      <c r="OY36" s="49"/>
      <c r="OZ36" s="49"/>
      <c r="PA36" s="24"/>
      <c r="PB36" s="24"/>
      <c r="PC36" s="23"/>
      <c r="PD36" s="23"/>
      <c r="PE36" s="48"/>
      <c r="PF36" s="48"/>
      <c r="PG36" s="48"/>
      <c r="PH36" s="48"/>
      <c r="PI36" s="49"/>
      <c r="PJ36" s="49"/>
      <c r="PK36" s="49"/>
      <c r="PL36" s="49"/>
      <c r="PM36" s="24"/>
      <c r="PN36" s="24"/>
      <c r="PO36" s="23"/>
      <c r="PP36" s="23"/>
      <c r="PQ36" s="48"/>
      <c r="PR36" s="48"/>
      <c r="PS36" s="48"/>
      <c r="PT36" s="48"/>
      <c r="PU36" s="49"/>
      <c r="PV36" s="49"/>
      <c r="PW36" s="49"/>
      <c r="PX36" s="49"/>
      <c r="PY36" s="24"/>
      <c r="PZ36" s="24"/>
      <c r="QA36" s="23"/>
      <c r="QB36" s="23"/>
      <c r="QC36" s="48"/>
      <c r="QD36" s="48"/>
      <c r="QE36" s="48"/>
      <c r="QF36" s="48"/>
      <c r="QG36" s="49"/>
      <c r="QH36" s="49"/>
      <c r="QI36" s="49"/>
      <c r="QJ36" s="49"/>
      <c r="QK36" s="24"/>
      <c r="QL36" s="24"/>
      <c r="QM36" s="23"/>
      <c r="QN36" s="23"/>
      <c r="QO36" s="48"/>
      <c r="QP36" s="48"/>
      <c r="QQ36" s="48"/>
      <c r="QR36" s="48"/>
      <c r="QS36" s="49"/>
      <c r="QT36" s="49"/>
      <c r="QU36" s="49"/>
      <c r="QV36" s="49"/>
      <c r="QW36" s="24"/>
      <c r="QX36" s="24"/>
      <c r="QY36" s="23"/>
      <c r="QZ36" s="23"/>
      <c r="RA36" s="48"/>
      <c r="RB36" s="48"/>
      <c r="RC36" s="48"/>
      <c r="RD36" s="48"/>
      <c r="RE36" s="49"/>
      <c r="RF36" s="49"/>
      <c r="RG36" s="49"/>
      <c r="RH36" s="49"/>
      <c r="RI36" s="24"/>
      <c r="RJ36" s="24"/>
      <c r="RK36" s="23"/>
      <c r="RL36" s="23"/>
      <c r="RM36" s="48"/>
      <c r="RN36" s="48"/>
      <c r="RO36" s="48"/>
      <c r="RP36" s="48"/>
      <c r="RQ36" s="49"/>
      <c r="RR36" s="49"/>
      <c r="RS36" s="49"/>
      <c r="RT36" s="49"/>
      <c r="RU36" s="24"/>
      <c r="RV36" s="24"/>
      <c r="RW36" s="23"/>
      <c r="RX36" s="23"/>
      <c r="RY36" s="48"/>
      <c r="RZ36" s="48"/>
      <c r="SA36" s="48"/>
      <c r="SB36" s="48"/>
      <c r="SC36" s="49"/>
      <c r="SD36" s="49"/>
      <c r="SE36" s="49"/>
      <c r="SF36" s="49"/>
      <c r="SG36" s="24"/>
      <c r="SH36" s="24"/>
      <c r="SI36" s="23"/>
      <c r="SJ36" s="23"/>
      <c r="SK36" s="48"/>
      <c r="SL36" s="48"/>
      <c r="SM36" s="48"/>
      <c r="SN36" s="48"/>
      <c r="SO36" s="49"/>
      <c r="SP36" s="49"/>
      <c r="SQ36" s="49"/>
      <c r="SR36" s="49"/>
      <c r="SS36" s="24"/>
      <c r="ST36" s="24"/>
      <c r="SU36" s="23"/>
      <c r="SV36" s="23"/>
      <c r="SW36" s="48"/>
      <c r="SX36" s="48"/>
      <c r="SY36" s="48"/>
      <c r="SZ36" s="48"/>
      <c r="TA36" s="49"/>
      <c r="TB36" s="49"/>
      <c r="TC36" s="49"/>
      <c r="TD36" s="49"/>
      <c r="TE36" s="24"/>
      <c r="TF36" s="24"/>
      <c r="TG36" s="23"/>
      <c r="TH36" s="23"/>
      <c r="TI36" s="48"/>
      <c r="TJ36" s="48"/>
      <c r="TK36" s="48"/>
      <c r="TL36" s="48"/>
      <c r="TM36" s="49"/>
      <c r="TN36" s="49"/>
      <c r="TO36" s="49"/>
      <c r="TP36" s="49"/>
      <c r="TQ36" s="24"/>
      <c r="TR36" s="24"/>
      <c r="TS36" s="23"/>
      <c r="TT36" s="23"/>
      <c r="TU36" s="48"/>
      <c r="TV36" s="48"/>
      <c r="TW36" s="48"/>
      <c r="TX36" s="48"/>
      <c r="TY36" s="49"/>
      <c r="TZ36" s="49"/>
      <c r="UA36" s="49"/>
      <c r="UB36" s="49"/>
      <c r="UC36" s="24"/>
      <c r="UD36" s="24"/>
      <c r="UE36" s="23"/>
      <c r="UF36" s="23"/>
      <c r="UG36" s="48"/>
      <c r="UH36" s="48"/>
      <c r="UI36" s="48"/>
      <c r="UJ36" s="48"/>
      <c r="UK36" s="49"/>
      <c r="UL36" s="49"/>
      <c r="UM36" s="49"/>
      <c r="UN36" s="49"/>
      <c r="UO36" s="24"/>
      <c r="UP36" s="24"/>
      <c r="UQ36" s="23"/>
      <c r="UR36" s="23"/>
      <c r="US36" s="48"/>
      <c r="UT36" s="48"/>
      <c r="UU36" s="48"/>
      <c r="UV36" s="48"/>
      <c r="UW36" s="49"/>
      <c r="UX36" s="49"/>
      <c r="UY36" s="49"/>
      <c r="UZ36" s="49"/>
      <c r="VA36" s="24"/>
      <c r="VB36" s="24"/>
      <c r="VC36" s="23"/>
      <c r="VD36" s="23"/>
      <c r="VE36" s="48"/>
      <c r="VF36" s="48"/>
      <c r="VG36" s="48"/>
      <c r="VH36" s="48"/>
      <c r="VI36" s="49"/>
      <c r="VJ36" s="49"/>
      <c r="VK36" s="49"/>
      <c r="VL36" s="49"/>
      <c r="VM36" s="24"/>
      <c r="VN36" s="24"/>
      <c r="VO36" s="23"/>
      <c r="VP36" s="23"/>
      <c r="VQ36" s="48"/>
      <c r="VR36" s="48"/>
      <c r="VS36" s="48"/>
      <c r="VT36" s="48"/>
      <c r="VU36" s="49"/>
      <c r="VV36" s="49"/>
      <c r="VW36" s="49"/>
      <c r="VX36" s="49"/>
      <c r="VY36" s="24"/>
      <c r="VZ36" s="24"/>
      <c r="WA36" s="23"/>
      <c r="WB36" s="23"/>
      <c r="WC36" s="48"/>
      <c r="WD36" s="48"/>
      <c r="WE36" s="48"/>
      <c r="WF36" s="48"/>
      <c r="WG36" s="49"/>
      <c r="WH36" s="49"/>
      <c r="WI36" s="49"/>
      <c r="WJ36" s="49"/>
      <c r="WK36" s="24"/>
      <c r="WL36" s="24"/>
      <c r="WM36" s="23"/>
      <c r="WN36" s="23"/>
      <c r="WO36" s="48"/>
      <c r="WP36" s="48"/>
      <c r="WQ36" s="48"/>
      <c r="WR36" s="48"/>
      <c r="WS36" s="49"/>
      <c r="WT36" s="49"/>
      <c r="WU36" s="49"/>
      <c r="WV36" s="49"/>
      <c r="WW36" s="24"/>
      <c r="WX36" s="24"/>
      <c r="WY36" s="23"/>
      <c r="WZ36" s="23"/>
      <c r="XA36" s="48"/>
      <c r="XB36" s="48"/>
      <c r="XC36" s="48"/>
      <c r="XD36" s="48"/>
      <c r="XE36" s="49"/>
      <c r="XF36" s="49"/>
      <c r="XG36" s="49"/>
      <c r="XH36" s="49"/>
      <c r="XI36" s="24"/>
      <c r="XJ36" s="24"/>
      <c r="XK36" s="23"/>
      <c r="XL36" s="23"/>
      <c r="XM36" s="48"/>
      <c r="XN36" s="48"/>
      <c r="XO36" s="48"/>
      <c r="XP36" s="48"/>
      <c r="XQ36" s="49"/>
      <c r="XR36" s="49"/>
      <c r="XS36" s="49"/>
      <c r="XT36" s="49"/>
      <c r="XU36" s="24"/>
      <c r="XV36" s="24"/>
      <c r="XW36" s="23"/>
      <c r="XX36" s="23"/>
      <c r="XY36" s="48"/>
      <c r="XZ36" s="48"/>
      <c r="YA36" s="48"/>
      <c r="YB36" s="48"/>
      <c r="YC36" s="49"/>
      <c r="YD36" s="49"/>
      <c r="YE36" s="49"/>
      <c r="YF36" s="49"/>
      <c r="YG36" s="24"/>
      <c r="YH36" s="24"/>
      <c r="YI36" s="23"/>
      <c r="YJ36" s="23"/>
      <c r="YK36" s="48"/>
      <c r="YL36" s="48"/>
      <c r="YM36" s="48"/>
      <c r="YN36" s="48"/>
      <c r="YO36" s="49"/>
      <c r="YP36" s="49"/>
      <c r="YQ36" s="49"/>
      <c r="YR36" s="49"/>
      <c r="YS36" s="24"/>
      <c r="YT36" s="24"/>
      <c r="YU36" s="23"/>
      <c r="YV36" s="23"/>
      <c r="YW36" s="48"/>
      <c r="YX36" s="48"/>
      <c r="YY36" s="48"/>
      <c r="YZ36" s="48"/>
      <c r="ZA36" s="49"/>
      <c r="ZB36" s="49"/>
      <c r="ZC36" s="49"/>
      <c r="ZD36" s="49"/>
      <c r="ZE36" s="24"/>
      <c r="ZF36" s="24"/>
      <c r="ZG36" s="23"/>
      <c r="ZH36" s="23"/>
      <c r="ZI36" s="48"/>
      <c r="ZJ36" s="48"/>
      <c r="ZK36" s="48"/>
      <c r="ZL36" s="48"/>
      <c r="ZM36" s="49"/>
      <c r="ZN36" s="49"/>
      <c r="ZO36" s="49"/>
      <c r="ZP36" s="49"/>
      <c r="ZQ36" s="24"/>
      <c r="ZR36" s="24"/>
      <c r="ZS36" s="23"/>
      <c r="ZT36" s="23"/>
      <c r="ZU36" s="48"/>
      <c r="ZV36" s="48"/>
      <c r="ZW36" s="48"/>
      <c r="ZX36" s="48"/>
      <c r="ZY36" s="49"/>
      <c r="ZZ36" s="49"/>
      <c r="AAA36" s="49"/>
      <c r="AAB36" s="49"/>
      <c r="AAC36" s="24"/>
      <c r="AAD36" s="24"/>
      <c r="AAE36" s="23"/>
      <c r="AAF36" s="23"/>
      <c r="AAG36" s="48"/>
      <c r="AAH36" s="48"/>
      <c r="AAI36" s="48"/>
      <c r="AAJ36" s="48"/>
      <c r="AAK36" s="49"/>
      <c r="AAL36" s="49"/>
      <c r="AAM36" s="49"/>
      <c r="AAN36" s="49"/>
      <c r="AAO36" s="24"/>
      <c r="AAP36" s="24"/>
      <c r="AAQ36" s="23"/>
      <c r="AAR36" s="23"/>
      <c r="AAS36" s="48"/>
      <c r="AAT36" s="48"/>
      <c r="AAU36" s="48"/>
      <c r="AAV36" s="48"/>
      <c r="AAW36" s="49"/>
      <c r="AAX36" s="49"/>
      <c r="AAY36" s="49"/>
      <c r="AAZ36" s="49"/>
      <c r="ABA36" s="24"/>
      <c r="ABB36" s="24"/>
      <c r="ABC36" s="23"/>
      <c r="ABD36" s="23"/>
      <c r="ABE36" s="48"/>
      <c r="ABF36" s="48"/>
      <c r="ABG36" s="48"/>
      <c r="ABH36" s="48"/>
      <c r="ABI36" s="49"/>
      <c r="ABJ36" s="49"/>
      <c r="ABK36" s="49"/>
      <c r="ABL36" s="49"/>
      <c r="ABM36" s="24"/>
      <c r="ABN36" s="24"/>
      <c r="ABO36" s="23"/>
      <c r="ABP36" s="23"/>
      <c r="ABQ36" s="48"/>
      <c r="ABR36" s="48"/>
      <c r="ABS36" s="48"/>
      <c r="ABT36" s="48"/>
      <c r="ABU36" s="49"/>
      <c r="ABV36" s="49"/>
      <c r="ABW36" s="49"/>
      <c r="ABX36" s="49"/>
      <c r="ABY36" s="24"/>
      <c r="ABZ36" s="24"/>
      <c r="ACA36" s="23"/>
      <c r="ACB36" s="23"/>
      <c r="ACC36" s="48"/>
      <c r="ACD36" s="48"/>
      <c r="ACE36" s="48"/>
      <c r="ACF36" s="48"/>
      <c r="ACG36" s="49"/>
      <c r="ACH36" s="49"/>
      <c r="ACI36" s="49"/>
      <c r="ACJ36" s="49"/>
      <c r="ACK36" s="24"/>
      <c r="ACL36" s="24"/>
      <c r="ACM36" s="23"/>
      <c r="ACN36" s="23"/>
      <c r="ACO36" s="48"/>
      <c r="ACP36" s="48"/>
      <c r="ACQ36" s="48"/>
      <c r="ACR36" s="48"/>
      <c r="ACS36" s="49"/>
      <c r="ACT36" s="49"/>
      <c r="ACU36" s="49"/>
      <c r="ACV36" s="49"/>
      <c r="ACW36" s="24"/>
      <c r="ACX36" s="24"/>
      <c r="ACY36" s="23"/>
      <c r="ACZ36" s="23"/>
      <c r="ADA36" s="48"/>
      <c r="ADB36" s="48"/>
      <c r="ADC36" s="48"/>
      <c r="ADD36" s="48"/>
      <c r="ADE36" s="49"/>
      <c r="ADF36" s="49"/>
      <c r="ADG36" s="49"/>
      <c r="ADH36" s="49"/>
      <c r="ADI36" s="24"/>
      <c r="ADJ36" s="24"/>
      <c r="ADK36" s="23"/>
      <c r="ADL36" s="23"/>
      <c r="ADM36" s="48"/>
      <c r="ADN36" s="48"/>
      <c r="ADO36" s="48"/>
      <c r="ADP36" s="48"/>
      <c r="ADQ36" s="49"/>
      <c r="ADR36" s="49"/>
      <c r="ADS36" s="49"/>
      <c r="ADT36" s="49"/>
      <c r="ADU36" s="24"/>
      <c r="ADV36" s="24"/>
      <c r="ADW36" s="23"/>
      <c r="ADX36" s="23"/>
      <c r="ADY36" s="48"/>
      <c r="ADZ36" s="48"/>
      <c r="AEA36" s="48"/>
      <c r="AEB36" s="48"/>
      <c r="AEC36" s="49"/>
      <c r="AED36" s="49"/>
      <c r="AEE36" s="49"/>
      <c r="AEF36" s="49"/>
      <c r="AEG36" s="24"/>
      <c r="AEH36" s="24"/>
      <c r="AEI36" s="23"/>
      <c r="AEJ36" s="23"/>
      <c r="AEK36" s="48"/>
      <c r="AEL36" s="48"/>
      <c r="AEM36" s="48"/>
      <c r="AEN36" s="48"/>
      <c r="AEO36" s="49"/>
      <c r="AEP36" s="49"/>
      <c r="AEQ36" s="49"/>
      <c r="AER36" s="49"/>
      <c r="AES36" s="24"/>
      <c r="AET36" s="24"/>
      <c r="AEU36" s="23"/>
      <c r="AEV36" s="23"/>
      <c r="AEW36" s="48"/>
      <c r="AEX36" s="48"/>
      <c r="AEY36" s="48"/>
      <c r="AEZ36" s="48"/>
      <c r="AFA36" s="49"/>
      <c r="AFB36" s="49"/>
      <c r="AFC36" s="49"/>
      <c r="AFD36" s="49"/>
      <c r="AFE36" s="24"/>
      <c r="AFF36" s="24"/>
      <c r="AFG36" s="23"/>
      <c r="AFH36" s="23"/>
      <c r="AFI36" s="48"/>
      <c r="AFJ36" s="48"/>
      <c r="AFK36" s="48"/>
      <c r="AFL36" s="48"/>
      <c r="AFM36" s="49"/>
      <c r="AFN36" s="49"/>
      <c r="AFO36" s="49"/>
      <c r="AFP36" s="49"/>
      <c r="AFQ36" s="24"/>
      <c r="AFR36" s="24"/>
      <c r="AFS36" s="23"/>
      <c r="AFT36" s="23"/>
      <c r="AFU36" s="48"/>
      <c r="AFV36" s="48"/>
      <c r="AFW36" s="48"/>
      <c r="AFX36" s="48"/>
      <c r="AFY36" s="49"/>
      <c r="AFZ36" s="49"/>
      <c r="AGA36" s="49"/>
      <c r="AGB36" s="49"/>
      <c r="AGC36" s="24"/>
      <c r="AGD36" s="24"/>
      <c r="AGE36" s="23"/>
      <c r="AGF36" s="23"/>
      <c r="AGG36" s="48"/>
      <c r="AGH36" s="48"/>
      <c r="AGI36" s="48"/>
      <c r="AGJ36" s="48"/>
      <c r="AGK36" s="49"/>
      <c r="AGL36" s="49"/>
      <c r="AGM36" s="49"/>
      <c r="AGN36" s="49"/>
      <c r="AGO36" s="24"/>
      <c r="AGP36" s="24"/>
      <c r="AGQ36" s="23"/>
      <c r="AGR36" s="23"/>
      <c r="AGS36" s="48"/>
      <c r="AGT36" s="48"/>
      <c r="AGU36" s="48"/>
      <c r="AGV36" s="48"/>
      <c r="AGW36" s="49"/>
      <c r="AGX36" s="49"/>
      <c r="AGY36" s="49"/>
      <c r="AGZ36" s="49"/>
      <c r="AHA36" s="24"/>
      <c r="AHB36" s="24"/>
      <c r="AHC36" s="23"/>
      <c r="AHD36" s="23"/>
      <c r="AHE36" s="48"/>
      <c r="AHF36" s="48"/>
      <c r="AHG36" s="48"/>
      <c r="AHH36" s="48"/>
      <c r="AHI36" s="49"/>
      <c r="AHJ36" s="49"/>
      <c r="AHK36" s="49"/>
      <c r="AHL36" s="49"/>
      <c r="AHM36" s="24"/>
      <c r="AHN36" s="24"/>
      <c r="AHO36" s="23"/>
      <c r="AHP36" s="23"/>
      <c r="AHQ36" s="48"/>
      <c r="AHR36" s="48"/>
      <c r="AHS36" s="48"/>
      <c r="AHT36" s="48"/>
      <c r="AHU36" s="49"/>
      <c r="AHV36" s="49"/>
      <c r="AHW36" s="49"/>
      <c r="AHX36" s="49"/>
      <c r="AHY36" s="24"/>
      <c r="AHZ36" s="24"/>
      <c r="AIA36" s="23"/>
      <c r="AIB36" s="23"/>
      <c r="AIC36" s="48"/>
      <c r="AID36" s="48"/>
      <c r="AIE36" s="48"/>
      <c r="AIF36" s="48"/>
      <c r="AIG36" s="49"/>
      <c r="AIH36" s="49"/>
      <c r="AII36" s="49"/>
      <c r="AIJ36" s="49"/>
      <c r="AIK36" s="24"/>
      <c r="AIL36" s="24"/>
      <c r="AIM36" s="23"/>
      <c r="AIN36" s="23"/>
      <c r="AIO36" s="48"/>
      <c r="AIP36" s="48"/>
      <c r="AIQ36" s="48"/>
      <c r="AIR36" s="48"/>
      <c r="AIS36" s="49"/>
      <c r="AIT36" s="49"/>
      <c r="AIU36" s="49"/>
      <c r="AIV36" s="49"/>
      <c r="AIW36" s="24"/>
      <c r="AIX36" s="24"/>
      <c r="AIY36" s="23"/>
      <c r="AIZ36" s="23"/>
      <c r="AJA36" s="48"/>
      <c r="AJB36" s="48"/>
      <c r="AJC36" s="48"/>
      <c r="AJD36" s="48"/>
      <c r="AJE36" s="49"/>
      <c r="AJF36" s="49"/>
      <c r="AJG36" s="49"/>
      <c r="AJH36" s="49"/>
      <c r="AJI36" s="24"/>
      <c r="AJJ36" s="24"/>
      <c r="AJK36" s="23"/>
      <c r="AJL36" s="23"/>
      <c r="AJM36" s="48"/>
      <c r="AJN36" s="48"/>
      <c r="AJO36" s="48"/>
      <c r="AJP36" s="48"/>
      <c r="AJQ36" s="49"/>
      <c r="AJR36" s="49"/>
      <c r="AJS36" s="49"/>
      <c r="AJT36" s="49"/>
      <c r="AJU36" s="24"/>
      <c r="AJV36" s="24"/>
      <c r="AJW36" s="23"/>
      <c r="AJX36" s="23"/>
      <c r="AJY36" s="48"/>
      <c r="AJZ36" s="48"/>
      <c r="AKA36" s="48"/>
      <c r="AKB36" s="48"/>
      <c r="AKC36" s="49"/>
      <c r="AKD36" s="49"/>
      <c r="AKE36" s="49"/>
      <c r="AKF36" s="49"/>
      <c r="AKG36" s="24"/>
      <c r="AKH36" s="24"/>
      <c r="AKI36" s="23"/>
      <c r="AKJ36" s="23"/>
      <c r="AKK36" s="48"/>
      <c r="AKL36" s="48"/>
      <c r="AKM36" s="48"/>
      <c r="AKN36" s="48"/>
      <c r="AKO36" s="49"/>
      <c r="AKP36" s="49"/>
      <c r="AKQ36" s="49"/>
      <c r="AKR36" s="49"/>
      <c r="AKS36" s="24"/>
      <c r="AKT36" s="24"/>
      <c r="AKU36" s="23"/>
      <c r="AKV36" s="23"/>
      <c r="AKW36" s="48"/>
      <c r="AKX36" s="48"/>
      <c r="AKY36" s="48"/>
      <c r="AKZ36" s="48"/>
      <c r="ALA36" s="49"/>
      <c r="ALB36" s="49"/>
      <c r="ALC36" s="49"/>
      <c r="ALD36" s="49"/>
      <c r="ALE36" s="24"/>
      <c r="ALF36" s="24"/>
      <c r="ALG36" s="23"/>
      <c r="ALH36" s="23"/>
      <c r="ALI36" s="48"/>
      <c r="ALJ36" s="48"/>
      <c r="ALK36" s="48"/>
      <c r="ALL36" s="48"/>
      <c r="ALM36" s="49"/>
      <c r="ALN36" s="49"/>
      <c r="ALO36" s="49"/>
      <c r="ALP36" s="49"/>
      <c r="ALQ36" s="24"/>
      <c r="ALR36" s="24"/>
      <c r="ALS36" s="23"/>
      <c r="ALT36" s="23"/>
      <c r="ALU36" s="48"/>
      <c r="ALV36" s="48"/>
      <c r="ALW36" s="48"/>
      <c r="ALX36" s="48"/>
      <c r="ALY36" s="49"/>
      <c r="ALZ36" s="49"/>
      <c r="AMA36" s="49"/>
      <c r="AMB36" s="49"/>
      <c r="AMC36" s="24"/>
      <c r="AMD36" s="24"/>
      <c r="AME36" s="23"/>
      <c r="AMF36" s="23"/>
      <c r="AMG36" s="48"/>
      <c r="AMH36" s="48"/>
      <c r="AMI36" s="48"/>
      <c r="AMJ36" s="48"/>
      <c r="AMK36" s="49"/>
      <c r="AML36" s="49"/>
      <c r="AMM36" s="49"/>
      <c r="AMN36" s="49"/>
      <c r="AMO36" s="24"/>
      <c r="AMP36" s="24"/>
      <c r="AMQ36" s="23"/>
      <c r="AMR36" s="23"/>
      <c r="AMS36" s="48"/>
      <c r="AMT36" s="48"/>
      <c r="AMU36" s="48"/>
      <c r="AMV36" s="48"/>
      <c r="AMW36" s="49"/>
      <c r="AMX36" s="49"/>
      <c r="AMY36" s="49"/>
      <c r="AMZ36" s="49"/>
      <c r="ANA36" s="24"/>
      <c r="ANB36" s="24"/>
      <c r="ANC36" s="23"/>
      <c r="AND36" s="23"/>
      <c r="ANE36" s="48"/>
      <c r="ANF36" s="48"/>
      <c r="ANG36" s="48"/>
      <c r="ANH36" s="48"/>
      <c r="ANI36" s="49"/>
      <c r="ANJ36" s="49"/>
      <c r="ANK36" s="49"/>
      <c r="ANL36" s="49"/>
      <c r="ANM36" s="24"/>
      <c r="ANN36" s="24"/>
      <c r="ANO36" s="23"/>
      <c r="ANP36" s="23"/>
      <c r="ANQ36" s="48"/>
      <c r="ANR36" s="48"/>
      <c r="ANS36" s="48"/>
      <c r="ANT36" s="48"/>
      <c r="ANU36" s="49"/>
      <c r="ANV36" s="49"/>
      <c r="ANW36" s="49"/>
      <c r="ANX36" s="49"/>
      <c r="ANY36" s="24"/>
      <c r="ANZ36" s="24"/>
      <c r="AOA36" s="23"/>
      <c r="AOB36" s="23"/>
      <c r="AOC36" s="48"/>
      <c r="AOD36" s="48"/>
      <c r="AOE36" s="48"/>
      <c r="AOF36" s="48"/>
      <c r="AOG36" s="49"/>
      <c r="AOH36" s="49"/>
      <c r="AOI36" s="49"/>
      <c r="AOJ36" s="49"/>
      <c r="AOK36" s="24"/>
      <c r="AOL36" s="24"/>
      <c r="AOM36" s="23"/>
      <c r="AON36" s="23"/>
      <c r="AOO36" s="48"/>
      <c r="AOP36" s="48"/>
      <c r="AOQ36" s="48"/>
      <c r="AOR36" s="48"/>
      <c r="AOS36" s="49"/>
      <c r="AOT36" s="49"/>
      <c r="AOU36" s="49"/>
      <c r="AOV36" s="49"/>
      <c r="AOW36" s="24"/>
      <c r="AOX36" s="24"/>
      <c r="AOY36" s="23"/>
      <c r="AOZ36" s="23"/>
      <c r="APA36" s="48"/>
      <c r="APB36" s="48"/>
      <c r="APC36" s="48"/>
      <c r="APD36" s="48"/>
      <c r="APE36" s="49"/>
      <c r="APF36" s="49"/>
      <c r="APG36" s="49"/>
      <c r="APH36" s="49"/>
      <c r="API36" s="24"/>
      <c r="APJ36" s="24"/>
      <c r="APK36" s="23"/>
      <c r="APL36" s="23"/>
      <c r="APM36" s="48"/>
      <c r="APN36" s="48"/>
      <c r="APO36" s="48"/>
      <c r="APP36" s="48"/>
      <c r="APQ36" s="49"/>
      <c r="APR36" s="49"/>
      <c r="APS36" s="49"/>
      <c r="APT36" s="49"/>
      <c r="APU36" s="24"/>
      <c r="APV36" s="24"/>
      <c r="APW36" s="23"/>
      <c r="APX36" s="23"/>
      <c r="APY36" s="48"/>
      <c r="APZ36" s="48"/>
      <c r="AQA36" s="48"/>
      <c r="AQB36" s="48"/>
      <c r="AQC36" s="49"/>
      <c r="AQD36" s="49"/>
      <c r="AQE36" s="49"/>
      <c r="AQF36" s="49"/>
      <c r="AQG36" s="24"/>
      <c r="AQH36" s="24"/>
      <c r="AQI36" s="23"/>
      <c r="AQJ36" s="23"/>
      <c r="AQK36" s="48"/>
      <c r="AQL36" s="48"/>
      <c r="AQM36" s="48"/>
      <c r="AQN36" s="48"/>
      <c r="AQO36" s="49"/>
      <c r="AQP36" s="49"/>
      <c r="AQQ36" s="49"/>
      <c r="AQR36" s="49"/>
      <c r="AQS36" s="24"/>
      <c r="AQT36" s="24"/>
      <c r="AQU36" s="23"/>
      <c r="AQV36" s="23"/>
      <c r="AQW36" s="48"/>
      <c r="AQX36" s="48"/>
      <c r="AQY36" s="48"/>
      <c r="AQZ36" s="48"/>
      <c r="ARA36" s="49"/>
      <c r="ARB36" s="49"/>
      <c r="ARC36" s="49"/>
      <c r="ARD36" s="49"/>
      <c r="ARE36" s="24"/>
      <c r="ARF36" s="24"/>
      <c r="ARG36" s="23"/>
      <c r="ARH36" s="23"/>
      <c r="ARI36" s="48"/>
      <c r="ARJ36" s="48"/>
      <c r="ARK36" s="48"/>
      <c r="ARL36" s="48"/>
      <c r="ARM36" s="49"/>
      <c r="ARN36" s="49"/>
      <c r="ARO36" s="49"/>
      <c r="ARP36" s="49"/>
      <c r="ARQ36" s="24"/>
      <c r="ARR36" s="24"/>
      <c r="ARS36" s="23"/>
      <c r="ART36" s="23"/>
      <c r="ARU36" s="48"/>
      <c r="ARV36" s="48"/>
      <c r="ARW36" s="48"/>
      <c r="ARX36" s="48"/>
      <c r="ARY36" s="49"/>
      <c r="ARZ36" s="49"/>
      <c r="ASA36" s="49"/>
      <c r="ASB36" s="49"/>
      <c r="ASC36" s="24"/>
      <c r="ASD36" s="24"/>
      <c r="ASE36" s="23"/>
      <c r="ASF36" s="23"/>
      <c r="ASG36" s="48"/>
      <c r="ASH36" s="48"/>
      <c r="ASI36" s="48"/>
      <c r="ASJ36" s="48"/>
      <c r="ASK36" s="49"/>
      <c r="ASL36" s="49"/>
      <c r="ASM36" s="49"/>
      <c r="ASN36" s="49"/>
      <c r="ASO36" s="24"/>
      <c r="ASP36" s="24"/>
      <c r="ASQ36" s="23"/>
      <c r="ASR36" s="23"/>
      <c r="ASS36" s="48"/>
      <c r="AST36" s="48"/>
      <c r="ASU36" s="48"/>
      <c r="ASV36" s="48"/>
      <c r="ASW36" s="49"/>
      <c r="ASX36" s="49"/>
      <c r="ASY36" s="49"/>
      <c r="ASZ36" s="49"/>
      <c r="ATA36" s="24"/>
      <c r="ATB36" s="24"/>
      <c r="ATC36" s="23"/>
      <c r="ATD36" s="23"/>
      <c r="ATE36" s="48"/>
      <c r="ATF36" s="48"/>
      <c r="ATG36" s="48"/>
      <c r="ATH36" s="48"/>
      <c r="ATI36" s="49"/>
      <c r="ATJ36" s="49"/>
      <c r="ATK36" s="49"/>
      <c r="ATL36" s="49"/>
      <c r="ATM36" s="24"/>
      <c r="ATN36" s="24"/>
      <c r="ATO36" s="23"/>
      <c r="ATP36" s="23"/>
      <c r="ATQ36" s="48"/>
      <c r="ATR36" s="48"/>
      <c r="ATS36" s="48"/>
      <c r="ATT36" s="48"/>
      <c r="ATU36" s="49"/>
      <c r="ATV36" s="49"/>
      <c r="ATW36" s="49"/>
      <c r="ATX36" s="49"/>
      <c r="ATY36" s="24"/>
      <c r="ATZ36" s="24"/>
      <c r="AUA36" s="23"/>
      <c r="AUB36" s="23"/>
      <c r="AUC36" s="48"/>
      <c r="AUD36" s="48"/>
      <c r="AUE36" s="48"/>
      <c r="AUF36" s="48"/>
      <c r="AUG36" s="49"/>
      <c r="AUH36" s="49"/>
      <c r="AUI36" s="49"/>
      <c r="AUJ36" s="49"/>
      <c r="AUK36" s="24"/>
      <c r="AUL36" s="24"/>
      <c r="AUM36" s="23"/>
      <c r="AUN36" s="23"/>
      <c r="AUO36" s="48"/>
      <c r="AUP36" s="48"/>
      <c r="AUQ36" s="48"/>
      <c r="AUR36" s="48"/>
      <c r="AUS36" s="49"/>
      <c r="AUT36" s="49"/>
      <c r="AUU36" s="49"/>
      <c r="AUV36" s="49"/>
      <c r="AUW36" s="24"/>
      <c r="AUX36" s="24"/>
      <c r="AUY36" s="23"/>
      <c r="AUZ36" s="23"/>
      <c r="AVA36" s="48"/>
      <c r="AVB36" s="48"/>
      <c r="AVC36" s="48"/>
      <c r="AVD36" s="48"/>
      <c r="AVE36" s="49"/>
      <c r="AVF36" s="49"/>
      <c r="AVG36" s="49"/>
      <c r="AVH36" s="49"/>
      <c r="AVI36" s="24"/>
      <c r="AVJ36" s="24"/>
      <c r="AVK36" s="23"/>
      <c r="AVL36" s="23"/>
      <c r="AVM36" s="48"/>
      <c r="AVN36" s="48"/>
      <c r="AVO36" s="48"/>
      <c r="AVP36" s="48"/>
      <c r="AVQ36" s="49"/>
      <c r="AVR36" s="49"/>
      <c r="AVS36" s="49"/>
      <c r="AVT36" s="49"/>
      <c r="AVU36" s="24"/>
      <c r="AVV36" s="24"/>
      <c r="AVW36" s="23"/>
      <c r="AVX36" s="23"/>
      <c r="AVY36" s="48"/>
      <c r="AVZ36" s="48"/>
      <c r="AWA36" s="48"/>
      <c r="AWB36" s="48"/>
      <c r="AWC36" s="49"/>
      <c r="AWD36" s="49"/>
      <c r="AWE36" s="49"/>
      <c r="AWF36" s="49"/>
      <c r="AWG36" s="24"/>
      <c r="AWH36" s="24"/>
      <c r="AWI36" s="23"/>
      <c r="AWJ36" s="23"/>
      <c r="AWK36" s="48"/>
      <c r="AWL36" s="48"/>
      <c r="AWM36" s="48"/>
      <c r="AWN36" s="48"/>
      <c r="AWO36" s="49"/>
      <c r="AWP36" s="49"/>
      <c r="AWQ36" s="49"/>
      <c r="AWR36" s="49"/>
      <c r="AWS36" s="24"/>
      <c r="AWT36" s="24"/>
      <c r="AWU36" s="23"/>
      <c r="AWV36" s="23"/>
      <c r="AWW36" s="48"/>
      <c r="AWX36" s="48"/>
      <c r="AWY36" s="48"/>
      <c r="AWZ36" s="48"/>
      <c r="AXA36" s="49"/>
      <c r="AXB36" s="49"/>
      <c r="AXC36" s="49"/>
      <c r="AXD36" s="49"/>
      <c r="AXE36" s="24"/>
      <c r="AXF36" s="24"/>
      <c r="AXG36" s="23"/>
      <c r="AXH36" s="23"/>
      <c r="AXI36" s="48"/>
      <c r="AXJ36" s="48"/>
      <c r="AXK36" s="48"/>
      <c r="AXL36" s="48"/>
      <c r="AXM36" s="49"/>
      <c r="AXN36" s="49"/>
      <c r="AXO36" s="49"/>
      <c r="AXP36" s="49"/>
      <c r="AXQ36" s="24"/>
      <c r="AXR36" s="24"/>
      <c r="AXS36" s="23"/>
      <c r="AXT36" s="23"/>
      <c r="AXU36" s="48"/>
      <c r="AXV36" s="48"/>
      <c r="AXW36" s="48"/>
      <c r="AXX36" s="48"/>
      <c r="AXY36" s="49"/>
      <c r="AXZ36" s="49"/>
      <c r="AYA36" s="49"/>
      <c r="AYB36" s="49"/>
      <c r="AYC36" s="24"/>
      <c r="AYD36" s="24"/>
      <c r="AYE36" s="23"/>
      <c r="AYF36" s="23"/>
      <c r="AYG36" s="48"/>
      <c r="AYH36" s="48"/>
      <c r="AYI36" s="48"/>
      <c r="AYJ36" s="48"/>
      <c r="AYK36" s="49"/>
      <c r="AYL36" s="49"/>
      <c r="AYM36" s="49"/>
      <c r="AYN36" s="49"/>
      <c r="AYO36" s="24"/>
      <c r="AYP36" s="24"/>
      <c r="AYQ36" s="23"/>
      <c r="AYR36" s="23"/>
      <c r="AYS36" s="48"/>
      <c r="AYT36" s="48"/>
      <c r="AYU36" s="48"/>
      <c r="AYV36" s="48"/>
      <c r="AYW36" s="49"/>
      <c r="AYX36" s="49"/>
      <c r="AYY36" s="49"/>
      <c r="AYZ36" s="49"/>
      <c r="AZA36" s="24"/>
      <c r="AZB36" s="24"/>
      <c r="AZC36" s="23"/>
      <c r="AZD36" s="23"/>
      <c r="AZE36" s="48"/>
      <c r="AZF36" s="48"/>
      <c r="AZG36" s="48"/>
      <c r="AZH36" s="48"/>
      <c r="AZI36" s="49"/>
      <c r="AZJ36" s="49"/>
      <c r="AZK36" s="49"/>
      <c r="AZL36" s="49"/>
      <c r="AZM36" s="24"/>
      <c r="AZN36" s="24"/>
      <c r="AZO36" s="23"/>
      <c r="AZP36" s="23"/>
      <c r="AZQ36" s="48"/>
      <c r="AZR36" s="48"/>
      <c r="AZS36" s="48"/>
      <c r="AZT36" s="48"/>
      <c r="AZU36" s="49"/>
      <c r="AZV36" s="49"/>
      <c r="AZW36" s="49"/>
      <c r="AZX36" s="49"/>
      <c r="AZY36" s="24"/>
      <c r="AZZ36" s="24"/>
      <c r="BAA36" s="23"/>
      <c r="BAB36" s="23"/>
      <c r="BAC36" s="48"/>
      <c r="BAD36" s="48"/>
      <c r="BAE36" s="48"/>
      <c r="BAF36" s="48"/>
      <c r="BAG36" s="49"/>
      <c r="BAH36" s="49"/>
      <c r="BAI36" s="49"/>
      <c r="BAJ36" s="49"/>
      <c r="BAK36" s="24"/>
      <c r="BAL36" s="24"/>
      <c r="BAM36" s="23"/>
      <c r="BAN36" s="23"/>
      <c r="BAO36" s="48"/>
      <c r="BAP36" s="48"/>
      <c r="BAQ36" s="48"/>
      <c r="BAR36" s="48"/>
      <c r="BAS36" s="49"/>
      <c r="BAT36" s="49"/>
      <c r="BAU36" s="49"/>
      <c r="BAV36" s="49"/>
      <c r="BAW36" s="24"/>
      <c r="BAX36" s="24"/>
      <c r="BAY36" s="23"/>
      <c r="BAZ36" s="23"/>
      <c r="BBA36" s="48"/>
      <c r="BBB36" s="48"/>
      <c r="BBC36" s="48"/>
      <c r="BBD36" s="48"/>
      <c r="BBE36" s="49"/>
      <c r="BBF36" s="49"/>
      <c r="BBG36" s="49"/>
      <c r="BBH36" s="49"/>
      <c r="BBI36" s="24"/>
      <c r="BBJ36" s="24"/>
      <c r="BBK36" s="23"/>
      <c r="BBL36" s="23"/>
      <c r="BBM36" s="48"/>
      <c r="BBN36" s="48"/>
      <c r="BBO36" s="48"/>
      <c r="BBP36" s="48"/>
      <c r="BBQ36" s="49"/>
      <c r="BBR36" s="49"/>
      <c r="BBS36" s="49"/>
      <c r="BBT36" s="49"/>
      <c r="BBU36" s="24"/>
      <c r="BBV36" s="24"/>
      <c r="BBW36" s="23"/>
      <c r="BBX36" s="23"/>
      <c r="BBY36" s="48"/>
      <c r="BBZ36" s="48"/>
      <c r="BCA36" s="48"/>
      <c r="BCB36" s="48"/>
      <c r="BCC36" s="49"/>
      <c r="BCD36" s="49"/>
      <c r="BCE36" s="49"/>
      <c r="BCF36" s="49"/>
      <c r="BCG36" s="24"/>
      <c r="BCH36" s="24"/>
      <c r="BCI36" s="23"/>
      <c r="BCJ36" s="23"/>
      <c r="BCK36" s="48"/>
      <c r="BCL36" s="48"/>
      <c r="BCM36" s="48"/>
      <c r="BCN36" s="48"/>
      <c r="BCO36" s="49"/>
      <c r="BCP36" s="49"/>
      <c r="BCQ36" s="49"/>
      <c r="BCR36" s="49"/>
      <c r="BCS36" s="24"/>
      <c r="BCT36" s="24"/>
      <c r="BCU36" s="23"/>
      <c r="BCV36" s="23"/>
      <c r="BCW36" s="48"/>
      <c r="BCX36" s="48"/>
      <c r="BCY36" s="48"/>
      <c r="BCZ36" s="48"/>
      <c r="BDA36" s="49"/>
      <c r="BDB36" s="49"/>
      <c r="BDC36" s="49"/>
      <c r="BDD36" s="49"/>
      <c r="BDE36" s="24"/>
      <c r="BDF36" s="24"/>
      <c r="BDG36" s="23"/>
      <c r="BDH36" s="23"/>
      <c r="BDI36" s="48"/>
      <c r="BDJ36" s="48"/>
      <c r="BDK36" s="48"/>
      <c r="BDL36" s="48"/>
      <c r="BDM36" s="49"/>
      <c r="BDN36" s="49"/>
      <c r="BDO36" s="49"/>
      <c r="BDP36" s="49"/>
      <c r="BDQ36" s="24"/>
      <c r="BDR36" s="24"/>
      <c r="BDS36" s="23"/>
      <c r="BDT36" s="23"/>
      <c r="BDU36" s="48"/>
      <c r="BDV36" s="48"/>
      <c r="BDW36" s="48"/>
      <c r="BDX36" s="48"/>
      <c r="BDY36" s="49"/>
      <c r="BDZ36" s="49"/>
      <c r="BEA36" s="49"/>
      <c r="BEB36" s="49"/>
      <c r="BEC36" s="24"/>
      <c r="BED36" s="24"/>
      <c r="BEE36" s="23"/>
      <c r="BEF36" s="23"/>
      <c r="BEG36" s="48"/>
      <c r="BEH36" s="48"/>
      <c r="BEI36" s="48"/>
      <c r="BEJ36" s="48"/>
      <c r="BEK36" s="49"/>
      <c r="BEL36" s="49"/>
      <c r="BEM36" s="49"/>
      <c r="BEN36" s="49"/>
      <c r="BEO36" s="24"/>
      <c r="BEP36" s="24"/>
      <c r="BEQ36" s="23"/>
      <c r="BER36" s="23"/>
      <c r="BES36" s="48"/>
      <c r="BET36" s="48"/>
      <c r="BEU36" s="48"/>
      <c r="BEV36" s="48"/>
      <c r="BEW36" s="49"/>
      <c r="BEX36" s="49"/>
      <c r="BEY36" s="49"/>
      <c r="BEZ36" s="49"/>
      <c r="BFA36" s="24"/>
      <c r="BFB36" s="24"/>
      <c r="BFC36" s="23"/>
      <c r="BFD36" s="23"/>
      <c r="BFE36" s="48"/>
      <c r="BFF36" s="48"/>
      <c r="BFG36" s="48"/>
      <c r="BFH36" s="48"/>
      <c r="BFI36" s="49"/>
      <c r="BFJ36" s="49"/>
      <c r="BFK36" s="49"/>
      <c r="BFL36" s="49"/>
      <c r="BFM36" s="24"/>
      <c r="BFN36" s="24"/>
      <c r="BFO36" s="23"/>
      <c r="BFP36" s="23"/>
      <c r="BFQ36" s="48"/>
      <c r="BFR36" s="48"/>
      <c r="BFS36" s="48"/>
      <c r="BFT36" s="48"/>
      <c r="BFU36" s="49"/>
      <c r="BFV36" s="49"/>
      <c r="BFW36" s="49"/>
      <c r="BFX36" s="49"/>
      <c r="BFY36" s="24"/>
      <c r="BFZ36" s="24"/>
      <c r="BGA36" s="23"/>
      <c r="BGB36" s="23"/>
      <c r="BGC36" s="48"/>
      <c r="BGD36" s="48"/>
      <c r="BGE36" s="48"/>
      <c r="BGF36" s="48"/>
      <c r="BGG36" s="49"/>
      <c r="BGH36" s="49"/>
      <c r="BGI36" s="49"/>
      <c r="BGJ36" s="49"/>
      <c r="BGK36" s="24"/>
      <c r="BGL36" s="24"/>
      <c r="BGM36" s="23"/>
      <c r="BGN36" s="23"/>
      <c r="BGO36" s="48"/>
      <c r="BGP36" s="48"/>
      <c r="BGQ36" s="48"/>
      <c r="BGR36" s="48"/>
      <c r="BGS36" s="49"/>
      <c r="BGT36" s="49"/>
      <c r="BGU36" s="49"/>
      <c r="BGV36" s="49"/>
      <c r="BGW36" s="24"/>
      <c r="BGX36" s="24"/>
      <c r="BGY36" s="23"/>
      <c r="BGZ36" s="23"/>
      <c r="BHA36" s="48"/>
      <c r="BHB36" s="48"/>
      <c r="BHC36" s="48"/>
      <c r="BHD36" s="48"/>
      <c r="BHE36" s="49"/>
      <c r="BHF36" s="49"/>
      <c r="BHG36" s="49"/>
      <c r="BHH36" s="49"/>
      <c r="BHI36" s="24"/>
      <c r="BHJ36" s="24"/>
      <c r="BHK36" s="23"/>
      <c r="BHL36" s="23"/>
      <c r="BHM36" s="48"/>
      <c r="BHN36" s="48"/>
      <c r="BHO36" s="48"/>
      <c r="BHP36" s="48"/>
      <c r="BHQ36" s="49"/>
      <c r="BHR36" s="49"/>
      <c r="BHS36" s="49"/>
      <c r="BHT36" s="49"/>
      <c r="BHU36" s="24"/>
      <c r="BHV36" s="24"/>
      <c r="BHW36" s="23"/>
      <c r="BHX36" s="23"/>
      <c r="BHY36" s="48"/>
      <c r="BHZ36" s="48"/>
      <c r="BIA36" s="48"/>
      <c r="BIB36" s="48"/>
      <c r="BIC36" s="49"/>
      <c r="BID36" s="49"/>
      <c r="BIE36" s="49"/>
      <c r="BIF36" s="49"/>
      <c r="BIG36" s="24"/>
      <c r="BIH36" s="24"/>
      <c r="BII36" s="23"/>
      <c r="BIJ36" s="23"/>
      <c r="BIK36" s="48"/>
      <c r="BIL36" s="48"/>
      <c r="BIM36" s="48"/>
      <c r="BIN36" s="48"/>
      <c r="BIO36" s="49"/>
      <c r="BIP36" s="49"/>
      <c r="BIQ36" s="49"/>
      <c r="BIR36" s="49"/>
      <c r="BIS36" s="24"/>
      <c r="BIT36" s="24"/>
      <c r="BIU36" s="23"/>
      <c r="BIV36" s="23"/>
      <c r="BIW36" s="48"/>
      <c r="BIX36" s="48"/>
      <c r="BIY36" s="48"/>
      <c r="BIZ36" s="48"/>
      <c r="BJA36" s="49"/>
      <c r="BJB36" s="49"/>
      <c r="BJC36" s="49"/>
      <c r="BJD36" s="49"/>
      <c r="BJE36" s="24"/>
      <c r="BJF36" s="24"/>
      <c r="BJG36" s="23"/>
      <c r="BJH36" s="23"/>
      <c r="BJI36" s="48"/>
      <c r="BJJ36" s="48"/>
      <c r="BJK36" s="48"/>
      <c r="BJL36" s="48"/>
      <c r="BJM36" s="49"/>
      <c r="BJN36" s="49"/>
      <c r="BJO36" s="49"/>
      <c r="BJP36" s="49"/>
      <c r="BJQ36" s="24"/>
      <c r="BJR36" s="24"/>
      <c r="BJS36" s="23"/>
      <c r="BJT36" s="23"/>
      <c r="BJU36" s="48"/>
      <c r="BJV36" s="48"/>
      <c r="BJW36" s="48"/>
      <c r="BJX36" s="48"/>
      <c r="BJY36" s="49"/>
      <c r="BJZ36" s="49"/>
      <c r="BKA36" s="49"/>
      <c r="BKB36" s="49"/>
      <c r="BKC36" s="24"/>
      <c r="BKD36" s="24"/>
      <c r="BKE36" s="23"/>
      <c r="BKF36" s="23"/>
      <c r="BKG36" s="48"/>
      <c r="BKH36" s="48"/>
      <c r="BKI36" s="48"/>
      <c r="BKJ36" s="48"/>
      <c r="BKK36" s="49"/>
      <c r="BKL36" s="49"/>
      <c r="BKM36" s="49"/>
      <c r="BKN36" s="49"/>
      <c r="BKO36" s="24"/>
      <c r="BKP36" s="24"/>
      <c r="BKQ36" s="23"/>
      <c r="BKR36" s="23"/>
      <c r="BKS36" s="48"/>
      <c r="BKT36" s="48"/>
      <c r="BKU36" s="48"/>
      <c r="BKV36" s="48"/>
      <c r="BKW36" s="49"/>
      <c r="BKX36" s="49"/>
      <c r="BKY36" s="49"/>
      <c r="BKZ36" s="49"/>
      <c r="BLA36" s="24"/>
      <c r="BLB36" s="24"/>
      <c r="BLC36" s="23"/>
      <c r="BLD36" s="23"/>
      <c r="BLE36" s="48"/>
      <c r="BLF36" s="48"/>
      <c r="BLG36" s="48"/>
      <c r="BLH36" s="48"/>
      <c r="BLI36" s="49"/>
      <c r="BLJ36" s="49"/>
      <c r="BLK36" s="49"/>
      <c r="BLL36" s="49"/>
      <c r="BLM36" s="24"/>
      <c r="BLN36" s="24"/>
      <c r="BLO36" s="23"/>
      <c r="BLP36" s="23"/>
      <c r="BLQ36" s="48"/>
      <c r="BLR36" s="48"/>
      <c r="BLS36" s="48"/>
      <c r="BLT36" s="48"/>
      <c r="BLU36" s="49"/>
      <c r="BLV36" s="49"/>
      <c r="BLW36" s="49"/>
      <c r="BLX36" s="49"/>
      <c r="BLY36" s="24"/>
      <c r="BLZ36" s="24"/>
      <c r="BMA36" s="23"/>
      <c r="BMB36" s="23"/>
      <c r="BMC36" s="48"/>
      <c r="BMD36" s="48"/>
      <c r="BME36" s="48"/>
      <c r="BMF36" s="48"/>
      <c r="BMG36" s="49"/>
      <c r="BMH36" s="49"/>
      <c r="BMI36" s="49"/>
      <c r="BMJ36" s="49"/>
      <c r="BMK36" s="24"/>
      <c r="BML36" s="24"/>
      <c r="BMM36" s="23"/>
      <c r="BMN36" s="23"/>
      <c r="BMO36" s="48"/>
      <c r="BMP36" s="48"/>
      <c r="BMQ36" s="48"/>
      <c r="BMR36" s="48"/>
      <c r="BMS36" s="49"/>
      <c r="BMT36" s="49"/>
      <c r="BMU36" s="49"/>
      <c r="BMV36" s="49"/>
      <c r="BMW36" s="24"/>
      <c r="BMX36" s="24"/>
      <c r="BMY36" s="23"/>
      <c r="BMZ36" s="23"/>
      <c r="BNA36" s="48"/>
      <c r="BNB36" s="48"/>
      <c r="BNC36" s="48"/>
      <c r="BND36" s="48"/>
      <c r="BNE36" s="49"/>
      <c r="BNF36" s="49"/>
      <c r="BNG36" s="49"/>
      <c r="BNH36" s="49"/>
      <c r="BNI36" s="24"/>
      <c r="BNJ36" s="24"/>
      <c r="BNK36" s="23"/>
      <c r="BNL36" s="23"/>
      <c r="BNM36" s="48"/>
      <c r="BNN36" s="48"/>
      <c r="BNO36" s="48"/>
      <c r="BNP36" s="48"/>
      <c r="BNQ36" s="49"/>
      <c r="BNR36" s="49"/>
      <c r="BNS36" s="49"/>
      <c r="BNT36" s="49"/>
      <c r="BNU36" s="24"/>
      <c r="BNV36" s="24"/>
      <c r="BNW36" s="23"/>
      <c r="BNX36" s="23"/>
      <c r="BNY36" s="48"/>
      <c r="BNZ36" s="48"/>
      <c r="BOA36" s="48"/>
      <c r="BOB36" s="48"/>
      <c r="BOC36" s="49"/>
      <c r="BOD36" s="49"/>
      <c r="BOE36" s="49"/>
      <c r="BOF36" s="49"/>
      <c r="BOG36" s="24"/>
      <c r="BOH36" s="24"/>
      <c r="BOI36" s="23"/>
      <c r="BOJ36" s="23"/>
      <c r="BOK36" s="48"/>
      <c r="BOL36" s="48"/>
      <c r="BOM36" s="48"/>
      <c r="BON36" s="48"/>
      <c r="BOO36" s="49"/>
      <c r="BOP36" s="49"/>
      <c r="BOQ36" s="49"/>
      <c r="BOR36" s="49"/>
      <c r="BOS36" s="24"/>
      <c r="BOT36" s="24"/>
      <c r="BOU36" s="23"/>
      <c r="BOV36" s="23"/>
      <c r="BOW36" s="48"/>
      <c r="BOX36" s="48"/>
      <c r="BOY36" s="48"/>
      <c r="BOZ36" s="48"/>
      <c r="BPA36" s="49"/>
      <c r="BPB36" s="49"/>
      <c r="BPC36" s="49"/>
      <c r="BPD36" s="49"/>
      <c r="BPE36" s="24"/>
      <c r="BPF36" s="24"/>
      <c r="BPG36" s="23"/>
      <c r="BPH36" s="23"/>
      <c r="BPI36" s="48"/>
      <c r="BPJ36" s="48"/>
      <c r="BPK36" s="48"/>
      <c r="BPL36" s="48"/>
      <c r="BPM36" s="49"/>
      <c r="BPN36" s="49"/>
      <c r="BPO36" s="49"/>
      <c r="BPP36" s="49"/>
      <c r="BPQ36" s="24"/>
      <c r="BPR36" s="24"/>
      <c r="BPS36" s="23"/>
      <c r="BPT36" s="23"/>
      <c r="BPU36" s="48"/>
      <c r="BPV36" s="48"/>
      <c r="BPW36" s="48"/>
      <c r="BPX36" s="48"/>
      <c r="BPY36" s="49"/>
      <c r="BPZ36" s="49"/>
      <c r="BQA36" s="49"/>
      <c r="BQB36" s="49"/>
      <c r="BQC36" s="24"/>
      <c r="BQD36" s="24"/>
      <c r="BQE36" s="23"/>
      <c r="BQF36" s="23"/>
      <c r="BQG36" s="48"/>
      <c r="BQH36" s="48"/>
      <c r="BQI36" s="48"/>
      <c r="BQJ36" s="48"/>
      <c r="BQK36" s="49"/>
      <c r="BQL36" s="49"/>
      <c r="BQM36" s="49"/>
      <c r="BQN36" s="49"/>
      <c r="BQO36" s="24"/>
      <c r="BQP36" s="24"/>
      <c r="BQQ36" s="23"/>
      <c r="BQR36" s="23"/>
      <c r="BQS36" s="48"/>
      <c r="BQT36" s="48"/>
      <c r="BQU36" s="48"/>
      <c r="BQV36" s="48"/>
      <c r="BQW36" s="49"/>
      <c r="BQX36" s="49"/>
      <c r="BQY36" s="49"/>
      <c r="BQZ36" s="49"/>
      <c r="BRA36" s="24"/>
      <c r="BRB36" s="24"/>
      <c r="BRC36" s="23"/>
      <c r="BRD36" s="23"/>
      <c r="BRE36" s="48"/>
      <c r="BRF36" s="48"/>
      <c r="BRG36" s="48"/>
      <c r="BRH36" s="48"/>
      <c r="BRI36" s="49"/>
      <c r="BRJ36" s="49"/>
      <c r="BRK36" s="49"/>
      <c r="BRL36" s="49"/>
      <c r="BRM36" s="24"/>
      <c r="BRN36" s="24"/>
      <c r="BRO36" s="23"/>
      <c r="BRP36" s="23"/>
      <c r="BRQ36" s="48"/>
      <c r="BRR36" s="48"/>
      <c r="BRS36" s="48"/>
      <c r="BRT36" s="48"/>
      <c r="BRU36" s="49"/>
      <c r="BRV36" s="49"/>
      <c r="BRW36" s="49"/>
      <c r="BRX36" s="49"/>
      <c r="BRY36" s="24"/>
      <c r="BRZ36" s="24"/>
      <c r="BSA36" s="23"/>
      <c r="BSB36" s="23"/>
      <c r="BSC36" s="48"/>
      <c r="BSD36" s="48"/>
      <c r="BSE36" s="48"/>
      <c r="BSF36" s="48"/>
      <c r="BSG36" s="49"/>
      <c r="BSH36" s="49"/>
      <c r="BSI36" s="49"/>
      <c r="BSJ36" s="49"/>
      <c r="BSK36" s="24"/>
      <c r="BSL36" s="24"/>
      <c r="BSM36" s="23"/>
      <c r="BSN36" s="23"/>
      <c r="BSO36" s="48"/>
      <c r="BSP36" s="48"/>
      <c r="BSQ36" s="48"/>
      <c r="BSR36" s="48"/>
      <c r="BSS36" s="49"/>
      <c r="BST36" s="49"/>
      <c r="BSU36" s="49"/>
      <c r="BSV36" s="49"/>
      <c r="BSW36" s="24"/>
      <c r="BSX36" s="24"/>
      <c r="BSY36" s="23"/>
      <c r="BSZ36" s="23"/>
      <c r="BTA36" s="48"/>
      <c r="BTB36" s="48"/>
      <c r="BTC36" s="48"/>
      <c r="BTD36" s="48"/>
      <c r="BTE36" s="49"/>
      <c r="BTF36" s="49"/>
      <c r="BTG36" s="49"/>
      <c r="BTH36" s="49"/>
      <c r="BTI36" s="24"/>
      <c r="BTJ36" s="24"/>
      <c r="BTK36" s="23"/>
      <c r="BTL36" s="23"/>
      <c r="BTM36" s="48"/>
      <c r="BTN36" s="48"/>
      <c r="BTO36" s="48"/>
      <c r="BTP36" s="48"/>
      <c r="BTQ36" s="49"/>
      <c r="BTR36" s="49"/>
      <c r="BTS36" s="49"/>
      <c r="BTT36" s="49"/>
      <c r="BTU36" s="24"/>
      <c r="BTV36" s="24"/>
      <c r="BTW36" s="23"/>
      <c r="BTX36" s="23"/>
      <c r="BTY36" s="48"/>
      <c r="BTZ36" s="48"/>
      <c r="BUA36" s="48"/>
      <c r="BUB36" s="48"/>
      <c r="BUC36" s="49"/>
      <c r="BUD36" s="49"/>
      <c r="BUE36" s="49"/>
      <c r="BUF36" s="49"/>
      <c r="BUG36" s="24"/>
      <c r="BUH36" s="24"/>
      <c r="BUI36" s="23"/>
      <c r="BUJ36" s="23"/>
      <c r="BUK36" s="48"/>
      <c r="BUL36" s="48"/>
      <c r="BUM36" s="48"/>
      <c r="BUN36" s="48"/>
      <c r="BUO36" s="49"/>
      <c r="BUP36" s="49"/>
      <c r="BUQ36" s="49"/>
      <c r="BUR36" s="49"/>
      <c r="BUS36" s="24"/>
      <c r="BUT36" s="24"/>
      <c r="BUU36" s="23"/>
      <c r="BUV36" s="23"/>
      <c r="BUW36" s="48"/>
      <c r="BUX36" s="48"/>
      <c r="BUY36" s="48"/>
      <c r="BUZ36" s="48"/>
      <c r="BVA36" s="49"/>
      <c r="BVB36" s="49"/>
      <c r="BVC36" s="49"/>
      <c r="BVD36" s="49"/>
      <c r="BVE36" s="24"/>
      <c r="BVF36" s="24"/>
      <c r="BVG36" s="23"/>
      <c r="BVH36" s="23"/>
      <c r="BVI36" s="48"/>
      <c r="BVJ36" s="48"/>
      <c r="BVK36" s="48"/>
      <c r="BVL36" s="48"/>
      <c r="BVM36" s="49"/>
      <c r="BVN36" s="49"/>
      <c r="BVO36" s="49"/>
      <c r="BVP36" s="49"/>
      <c r="BVQ36" s="24"/>
      <c r="BVR36" s="24"/>
      <c r="BVS36" s="23"/>
      <c r="BVT36" s="23"/>
      <c r="BVU36" s="48"/>
      <c r="BVV36" s="48"/>
      <c r="BVW36" s="48"/>
      <c r="BVX36" s="48"/>
      <c r="BVY36" s="49"/>
      <c r="BVZ36" s="49"/>
      <c r="BWA36" s="49"/>
      <c r="BWB36" s="49"/>
      <c r="BWC36" s="24"/>
      <c r="BWD36" s="24"/>
      <c r="BWE36" s="23"/>
      <c r="BWF36" s="23"/>
      <c r="BWG36" s="48"/>
      <c r="BWH36" s="48"/>
      <c r="BWI36" s="48"/>
      <c r="BWJ36" s="48"/>
      <c r="BWK36" s="49"/>
      <c r="BWL36" s="49"/>
      <c r="BWM36" s="49"/>
      <c r="BWN36" s="49"/>
      <c r="BWO36" s="24"/>
      <c r="BWP36" s="24"/>
      <c r="BWQ36" s="23"/>
      <c r="BWR36" s="23"/>
      <c r="BWS36" s="48"/>
      <c r="BWT36" s="48"/>
      <c r="BWU36" s="48"/>
      <c r="BWV36" s="48"/>
      <c r="BWW36" s="49"/>
      <c r="BWX36" s="49"/>
      <c r="BWY36" s="49"/>
      <c r="BWZ36" s="49"/>
      <c r="BXA36" s="24"/>
      <c r="BXB36" s="24"/>
      <c r="BXC36" s="23"/>
      <c r="BXD36" s="23"/>
      <c r="BXE36" s="48"/>
      <c r="BXF36" s="48"/>
      <c r="BXG36" s="48"/>
      <c r="BXH36" s="48"/>
      <c r="BXI36" s="49"/>
      <c r="BXJ36" s="49"/>
      <c r="BXK36" s="49"/>
      <c r="BXL36" s="49"/>
      <c r="BXM36" s="24"/>
      <c r="BXN36" s="24"/>
      <c r="BXO36" s="23"/>
      <c r="BXP36" s="23"/>
      <c r="BXQ36" s="48"/>
      <c r="BXR36" s="48"/>
      <c r="BXS36" s="48"/>
      <c r="BXT36" s="48"/>
      <c r="BXU36" s="49"/>
      <c r="BXV36" s="49"/>
      <c r="BXW36" s="49"/>
      <c r="BXX36" s="49"/>
      <c r="BXY36" s="24"/>
      <c r="BXZ36" s="24"/>
      <c r="BYA36" s="23"/>
      <c r="BYB36" s="23"/>
      <c r="BYC36" s="48"/>
      <c r="BYD36" s="48"/>
      <c r="BYE36" s="48"/>
      <c r="BYF36" s="48"/>
      <c r="BYG36" s="49"/>
      <c r="BYH36" s="49"/>
      <c r="BYI36" s="49"/>
      <c r="BYJ36" s="49"/>
      <c r="BYK36" s="24"/>
      <c r="BYL36" s="24"/>
      <c r="BYM36" s="23"/>
      <c r="BYN36" s="23"/>
      <c r="BYO36" s="48"/>
      <c r="BYP36" s="48"/>
      <c r="BYQ36" s="48"/>
      <c r="BYR36" s="48"/>
      <c r="BYS36" s="49"/>
      <c r="BYT36" s="49"/>
      <c r="BYU36" s="49"/>
      <c r="BYV36" s="49"/>
      <c r="BYW36" s="24"/>
      <c r="BYX36" s="24"/>
      <c r="BYY36" s="23"/>
      <c r="BYZ36" s="23"/>
      <c r="BZA36" s="48"/>
      <c r="BZB36" s="48"/>
      <c r="BZC36" s="48"/>
      <c r="BZD36" s="48"/>
      <c r="BZE36" s="49"/>
      <c r="BZF36" s="49"/>
      <c r="BZG36" s="49"/>
      <c r="BZH36" s="49"/>
      <c r="BZI36" s="24"/>
      <c r="BZJ36" s="24"/>
      <c r="BZK36" s="23"/>
      <c r="BZL36" s="23"/>
      <c r="BZM36" s="48"/>
      <c r="BZN36" s="48"/>
      <c r="BZO36" s="48"/>
      <c r="BZP36" s="48"/>
      <c r="BZQ36" s="49"/>
      <c r="BZR36" s="49"/>
      <c r="BZS36" s="49"/>
      <c r="BZT36" s="49"/>
      <c r="BZU36" s="24"/>
      <c r="BZV36" s="24"/>
      <c r="BZW36" s="23"/>
      <c r="BZX36" s="23"/>
      <c r="BZY36" s="48"/>
      <c r="BZZ36" s="48"/>
      <c r="CAA36" s="48"/>
      <c r="CAB36" s="48"/>
      <c r="CAC36" s="49"/>
      <c r="CAD36" s="49"/>
      <c r="CAE36" s="49"/>
      <c r="CAF36" s="49"/>
      <c r="CAG36" s="24"/>
      <c r="CAH36" s="24"/>
      <c r="CAI36" s="23"/>
      <c r="CAJ36" s="23"/>
      <c r="CAK36" s="48"/>
      <c r="CAL36" s="48"/>
      <c r="CAM36" s="48"/>
      <c r="CAN36" s="48"/>
      <c r="CAO36" s="49"/>
      <c r="CAP36" s="49"/>
      <c r="CAQ36" s="49"/>
      <c r="CAR36" s="49"/>
      <c r="CAS36" s="24"/>
      <c r="CAT36" s="24"/>
      <c r="CAU36" s="23"/>
      <c r="CAV36" s="23"/>
      <c r="CAW36" s="48"/>
      <c r="CAX36" s="48"/>
      <c r="CAY36" s="48"/>
      <c r="CAZ36" s="48"/>
      <c r="CBA36" s="49"/>
      <c r="CBB36" s="49"/>
      <c r="CBC36" s="49"/>
      <c r="CBD36" s="49"/>
      <c r="CBE36" s="24"/>
      <c r="CBF36" s="24"/>
      <c r="CBG36" s="23"/>
      <c r="CBH36" s="23"/>
      <c r="CBI36" s="48"/>
      <c r="CBJ36" s="48"/>
      <c r="CBK36" s="48"/>
      <c r="CBL36" s="48"/>
      <c r="CBM36" s="49"/>
      <c r="CBN36" s="49"/>
      <c r="CBO36" s="49"/>
      <c r="CBP36" s="49"/>
      <c r="CBQ36" s="24"/>
      <c r="CBR36" s="24"/>
      <c r="CBS36" s="23"/>
      <c r="CBT36" s="23"/>
      <c r="CBU36" s="48"/>
      <c r="CBV36" s="48"/>
      <c r="CBW36" s="48"/>
      <c r="CBX36" s="48"/>
      <c r="CBY36" s="49"/>
      <c r="CBZ36" s="49"/>
      <c r="CCA36" s="49"/>
      <c r="CCB36" s="49"/>
      <c r="CCC36" s="24"/>
      <c r="CCD36" s="24"/>
      <c r="CCE36" s="23"/>
      <c r="CCF36" s="23"/>
      <c r="CCG36" s="48"/>
      <c r="CCH36" s="48"/>
      <c r="CCI36" s="48"/>
      <c r="CCJ36" s="48"/>
      <c r="CCK36" s="49"/>
      <c r="CCL36" s="49"/>
      <c r="CCM36" s="49"/>
      <c r="CCN36" s="49"/>
      <c r="CCO36" s="24"/>
      <c r="CCP36" s="24"/>
      <c r="CCQ36" s="23"/>
      <c r="CCR36" s="23"/>
      <c r="CCS36" s="48"/>
      <c r="CCT36" s="48"/>
      <c r="CCU36" s="48"/>
      <c r="CCV36" s="48"/>
      <c r="CCW36" s="49"/>
      <c r="CCX36" s="49"/>
      <c r="CCY36" s="49"/>
      <c r="CCZ36" s="49"/>
      <c r="CDA36" s="24"/>
      <c r="CDB36" s="24"/>
      <c r="CDC36" s="23"/>
      <c r="CDD36" s="23"/>
      <c r="CDE36" s="48"/>
      <c r="CDF36" s="48"/>
      <c r="CDG36" s="48"/>
      <c r="CDH36" s="48"/>
      <c r="CDI36" s="49"/>
      <c r="CDJ36" s="49"/>
      <c r="CDK36" s="49"/>
      <c r="CDL36" s="49"/>
      <c r="CDM36" s="24"/>
      <c r="CDN36" s="24"/>
      <c r="CDO36" s="23"/>
      <c r="CDP36" s="23"/>
      <c r="CDQ36" s="48"/>
      <c r="CDR36" s="48"/>
      <c r="CDS36" s="48"/>
      <c r="CDT36" s="48"/>
      <c r="CDU36" s="49"/>
      <c r="CDV36" s="49"/>
      <c r="CDW36" s="49"/>
      <c r="CDX36" s="49"/>
      <c r="CDY36" s="24"/>
      <c r="CDZ36" s="24"/>
      <c r="CEA36" s="23"/>
      <c r="CEB36" s="23"/>
      <c r="CEC36" s="48"/>
      <c r="CED36" s="48"/>
      <c r="CEE36" s="48"/>
      <c r="CEF36" s="48"/>
      <c r="CEG36" s="49"/>
      <c r="CEH36" s="49"/>
      <c r="CEI36" s="49"/>
      <c r="CEJ36" s="49"/>
      <c r="CEK36" s="24"/>
      <c r="CEL36" s="24"/>
      <c r="CEM36" s="23"/>
      <c r="CEN36" s="23"/>
      <c r="CEO36" s="48"/>
      <c r="CEP36" s="48"/>
      <c r="CEQ36" s="48"/>
      <c r="CER36" s="48"/>
      <c r="CES36" s="49"/>
      <c r="CET36" s="49"/>
      <c r="CEU36" s="49"/>
      <c r="CEV36" s="49"/>
      <c r="CEW36" s="24"/>
      <c r="CEX36" s="24"/>
      <c r="CEY36" s="23"/>
      <c r="CEZ36" s="23"/>
      <c r="CFA36" s="48"/>
      <c r="CFB36" s="48"/>
      <c r="CFC36" s="48"/>
      <c r="CFD36" s="48"/>
      <c r="CFE36" s="49"/>
      <c r="CFF36" s="49"/>
      <c r="CFG36" s="49"/>
      <c r="CFH36" s="49"/>
      <c r="CFI36" s="24"/>
      <c r="CFJ36" s="24"/>
      <c r="CFK36" s="23"/>
      <c r="CFL36" s="23"/>
      <c r="CFM36" s="48"/>
      <c r="CFN36" s="48"/>
      <c r="CFO36" s="48"/>
      <c r="CFP36" s="48"/>
      <c r="CFQ36" s="49"/>
      <c r="CFR36" s="49"/>
      <c r="CFS36" s="49"/>
      <c r="CFT36" s="49"/>
      <c r="CFU36" s="24"/>
      <c r="CFV36" s="24"/>
      <c r="CFW36" s="23"/>
      <c r="CFX36" s="23"/>
      <c r="CFY36" s="48"/>
      <c r="CFZ36" s="48"/>
      <c r="CGA36" s="48"/>
      <c r="CGB36" s="48"/>
      <c r="CGC36" s="49"/>
      <c r="CGD36" s="49"/>
      <c r="CGE36" s="49"/>
      <c r="CGF36" s="49"/>
      <c r="CGG36" s="24"/>
      <c r="CGH36" s="24"/>
      <c r="CGI36" s="23"/>
      <c r="CGJ36" s="23"/>
      <c r="CGK36" s="48"/>
      <c r="CGL36" s="48"/>
      <c r="CGM36" s="48"/>
      <c r="CGN36" s="48"/>
      <c r="CGO36" s="49"/>
      <c r="CGP36" s="49"/>
      <c r="CGQ36" s="49"/>
      <c r="CGR36" s="49"/>
      <c r="CGS36" s="24"/>
      <c r="CGT36" s="24"/>
      <c r="CGU36" s="23"/>
      <c r="CGV36" s="23"/>
      <c r="CGW36" s="48"/>
      <c r="CGX36" s="48"/>
      <c r="CGY36" s="48"/>
      <c r="CGZ36" s="48"/>
      <c r="CHA36" s="49"/>
      <c r="CHB36" s="49"/>
      <c r="CHC36" s="49"/>
      <c r="CHD36" s="49"/>
      <c r="CHE36" s="24"/>
      <c r="CHF36" s="24"/>
      <c r="CHG36" s="23"/>
      <c r="CHH36" s="23"/>
      <c r="CHI36" s="48"/>
      <c r="CHJ36" s="48"/>
      <c r="CHK36" s="48"/>
      <c r="CHL36" s="48"/>
      <c r="CHM36" s="49"/>
      <c r="CHN36" s="49"/>
      <c r="CHO36" s="49"/>
      <c r="CHP36" s="49"/>
      <c r="CHQ36" s="24"/>
      <c r="CHR36" s="24"/>
      <c r="CHS36" s="23"/>
      <c r="CHT36" s="23"/>
      <c r="CHU36" s="48"/>
      <c r="CHV36" s="48"/>
      <c r="CHW36" s="48"/>
      <c r="CHX36" s="48"/>
      <c r="CHY36" s="49"/>
      <c r="CHZ36" s="49"/>
      <c r="CIA36" s="49"/>
      <c r="CIB36" s="49"/>
      <c r="CIC36" s="24"/>
      <c r="CID36" s="24"/>
      <c r="CIE36" s="23"/>
      <c r="CIF36" s="23"/>
      <c r="CIG36" s="48"/>
      <c r="CIH36" s="48"/>
      <c r="CII36" s="48"/>
      <c r="CIJ36" s="48"/>
      <c r="CIK36" s="49"/>
      <c r="CIL36" s="49"/>
      <c r="CIM36" s="49"/>
      <c r="CIN36" s="49"/>
      <c r="CIO36" s="24"/>
      <c r="CIP36" s="24"/>
      <c r="CIQ36" s="23"/>
      <c r="CIR36" s="23"/>
      <c r="CIS36" s="48"/>
      <c r="CIT36" s="48"/>
      <c r="CIU36" s="48"/>
      <c r="CIV36" s="48"/>
      <c r="CIW36" s="49"/>
      <c r="CIX36" s="49"/>
      <c r="CIY36" s="49"/>
      <c r="CIZ36" s="49"/>
      <c r="CJA36" s="24"/>
      <c r="CJB36" s="24"/>
      <c r="CJC36" s="23"/>
      <c r="CJD36" s="23"/>
      <c r="CJE36" s="48"/>
      <c r="CJF36" s="48"/>
      <c r="CJG36" s="48"/>
      <c r="CJH36" s="48"/>
      <c r="CJI36" s="49"/>
      <c r="CJJ36" s="49"/>
      <c r="CJK36" s="49"/>
      <c r="CJL36" s="49"/>
      <c r="CJM36" s="24"/>
      <c r="CJN36" s="24"/>
      <c r="CJO36" s="23"/>
      <c r="CJP36" s="23"/>
      <c r="CJQ36" s="48"/>
      <c r="CJR36" s="48"/>
      <c r="CJS36" s="48"/>
      <c r="CJT36" s="48"/>
      <c r="CJU36" s="49"/>
      <c r="CJV36" s="49"/>
      <c r="CJW36" s="49"/>
      <c r="CJX36" s="49"/>
      <c r="CJY36" s="24"/>
      <c r="CJZ36" s="24"/>
      <c r="CKA36" s="23"/>
      <c r="CKB36" s="23"/>
      <c r="CKC36" s="48"/>
      <c r="CKD36" s="48"/>
      <c r="CKE36" s="48"/>
      <c r="CKF36" s="48"/>
      <c r="CKG36" s="49"/>
      <c r="CKH36" s="49"/>
      <c r="CKI36" s="49"/>
      <c r="CKJ36" s="49"/>
      <c r="CKK36" s="24"/>
      <c r="CKL36" s="24"/>
      <c r="CKM36" s="23"/>
      <c r="CKN36" s="23"/>
      <c r="CKO36" s="48"/>
      <c r="CKP36" s="48"/>
      <c r="CKQ36" s="48"/>
      <c r="CKR36" s="48"/>
      <c r="CKS36" s="49"/>
      <c r="CKT36" s="49"/>
      <c r="CKU36" s="49"/>
      <c r="CKV36" s="49"/>
      <c r="CKW36" s="24"/>
      <c r="CKX36" s="24"/>
      <c r="CKY36" s="23"/>
      <c r="CKZ36" s="23"/>
      <c r="CLA36" s="48"/>
      <c r="CLB36" s="48"/>
      <c r="CLC36" s="48"/>
      <c r="CLD36" s="48"/>
      <c r="CLE36" s="49"/>
      <c r="CLF36" s="49"/>
      <c r="CLG36" s="49"/>
      <c r="CLH36" s="49"/>
      <c r="CLI36" s="24"/>
      <c r="CLJ36" s="24"/>
      <c r="CLK36" s="23"/>
      <c r="CLL36" s="23"/>
      <c r="CLM36" s="48"/>
      <c r="CLN36" s="48"/>
      <c r="CLO36" s="48"/>
      <c r="CLP36" s="48"/>
      <c r="CLQ36" s="49"/>
      <c r="CLR36" s="49"/>
      <c r="CLS36" s="49"/>
      <c r="CLT36" s="49"/>
      <c r="CLU36" s="24"/>
      <c r="CLV36" s="24"/>
      <c r="CLW36" s="23"/>
      <c r="CLX36" s="23"/>
      <c r="CLY36" s="48"/>
      <c r="CLZ36" s="48"/>
      <c r="CMA36" s="48"/>
      <c r="CMB36" s="48"/>
      <c r="CMC36" s="49"/>
      <c r="CMD36" s="49"/>
      <c r="CME36" s="49"/>
      <c r="CMF36" s="49"/>
      <c r="CMG36" s="24"/>
      <c r="CMH36" s="24"/>
      <c r="CMI36" s="23"/>
      <c r="CMJ36" s="23"/>
      <c r="CMK36" s="48"/>
      <c r="CML36" s="48"/>
      <c r="CMM36" s="48"/>
      <c r="CMN36" s="48"/>
      <c r="CMO36" s="49"/>
      <c r="CMP36" s="49"/>
      <c r="CMQ36" s="49"/>
      <c r="CMR36" s="49"/>
      <c r="CMS36" s="24"/>
      <c r="CMT36" s="24"/>
      <c r="CMU36" s="23"/>
      <c r="CMV36" s="23"/>
      <c r="CMW36" s="48"/>
      <c r="CMX36" s="48"/>
      <c r="CMY36" s="48"/>
      <c r="CMZ36" s="48"/>
      <c r="CNA36" s="49"/>
      <c r="CNB36" s="49"/>
      <c r="CNC36" s="49"/>
      <c r="CND36" s="49"/>
      <c r="CNE36" s="24"/>
      <c r="CNF36" s="24"/>
      <c r="CNG36" s="23"/>
      <c r="CNH36" s="23"/>
      <c r="CNI36" s="48"/>
      <c r="CNJ36" s="48"/>
      <c r="CNK36" s="48"/>
      <c r="CNL36" s="48"/>
      <c r="CNM36" s="49"/>
      <c r="CNN36" s="49"/>
      <c r="CNO36" s="49"/>
      <c r="CNP36" s="49"/>
      <c r="CNQ36" s="24"/>
      <c r="CNR36" s="24"/>
      <c r="CNS36" s="23"/>
      <c r="CNT36" s="23"/>
      <c r="CNU36" s="48"/>
      <c r="CNV36" s="48"/>
      <c r="CNW36" s="48"/>
      <c r="CNX36" s="48"/>
      <c r="CNY36" s="49"/>
      <c r="CNZ36" s="49"/>
      <c r="COA36" s="49"/>
      <c r="COB36" s="49"/>
      <c r="COC36" s="24"/>
      <c r="COD36" s="24"/>
      <c r="COE36" s="23"/>
      <c r="COF36" s="23"/>
      <c r="COG36" s="48"/>
      <c r="COH36" s="48"/>
      <c r="COI36" s="48"/>
      <c r="COJ36" s="48"/>
      <c r="COK36" s="49"/>
      <c r="COL36" s="49"/>
      <c r="COM36" s="49"/>
      <c r="CON36" s="49"/>
      <c r="COO36" s="24"/>
      <c r="COP36" s="24"/>
      <c r="COQ36" s="23"/>
      <c r="COR36" s="23"/>
      <c r="COS36" s="48"/>
      <c r="COT36" s="48"/>
      <c r="COU36" s="48"/>
      <c r="COV36" s="48"/>
      <c r="COW36" s="49"/>
      <c r="COX36" s="49"/>
      <c r="COY36" s="49"/>
      <c r="COZ36" s="49"/>
      <c r="CPA36" s="24"/>
      <c r="CPB36" s="24"/>
      <c r="CPC36" s="23"/>
      <c r="CPD36" s="23"/>
      <c r="CPE36" s="48"/>
      <c r="CPF36" s="48"/>
      <c r="CPG36" s="48"/>
      <c r="CPH36" s="48"/>
      <c r="CPI36" s="49"/>
      <c r="CPJ36" s="49"/>
      <c r="CPK36" s="49"/>
      <c r="CPL36" s="49"/>
      <c r="CPM36" s="24"/>
      <c r="CPN36" s="24"/>
      <c r="CPO36" s="23"/>
      <c r="CPP36" s="23"/>
      <c r="CPQ36" s="48"/>
      <c r="CPR36" s="48"/>
      <c r="CPS36" s="48"/>
      <c r="CPT36" s="48"/>
      <c r="CPU36" s="49"/>
      <c r="CPV36" s="49"/>
      <c r="CPW36" s="49"/>
      <c r="CPX36" s="49"/>
      <c r="CPY36" s="24"/>
      <c r="CPZ36" s="24"/>
      <c r="CQA36" s="23"/>
      <c r="CQB36" s="23"/>
      <c r="CQC36" s="48"/>
      <c r="CQD36" s="48"/>
      <c r="CQE36" s="48"/>
      <c r="CQF36" s="48"/>
      <c r="CQG36" s="49"/>
      <c r="CQH36" s="49"/>
      <c r="CQI36" s="49"/>
      <c r="CQJ36" s="49"/>
      <c r="CQK36" s="24"/>
      <c r="CQL36" s="24"/>
      <c r="CQM36" s="23"/>
      <c r="CQN36" s="23"/>
      <c r="CQO36" s="48"/>
      <c r="CQP36" s="48"/>
      <c r="CQQ36" s="48"/>
      <c r="CQR36" s="48"/>
      <c r="CQS36" s="49"/>
      <c r="CQT36" s="49"/>
      <c r="CQU36" s="49"/>
      <c r="CQV36" s="49"/>
      <c r="CQW36" s="24"/>
      <c r="CQX36" s="24"/>
      <c r="CQY36" s="23"/>
      <c r="CQZ36" s="23"/>
      <c r="CRA36" s="48"/>
      <c r="CRB36" s="48"/>
      <c r="CRC36" s="48"/>
      <c r="CRD36" s="48"/>
      <c r="CRE36" s="49"/>
      <c r="CRF36" s="49"/>
      <c r="CRG36" s="49"/>
      <c r="CRH36" s="49"/>
      <c r="CRI36" s="24"/>
      <c r="CRJ36" s="24"/>
      <c r="CRK36" s="23"/>
      <c r="CRL36" s="23"/>
      <c r="CRM36" s="48"/>
      <c r="CRN36" s="48"/>
      <c r="CRO36" s="48"/>
      <c r="CRP36" s="48"/>
      <c r="CRQ36" s="49"/>
      <c r="CRR36" s="49"/>
      <c r="CRS36" s="49"/>
      <c r="CRT36" s="49"/>
      <c r="CRU36" s="24"/>
      <c r="CRV36" s="24"/>
      <c r="CRW36" s="23"/>
      <c r="CRX36" s="23"/>
      <c r="CRY36" s="48"/>
      <c r="CRZ36" s="48"/>
      <c r="CSA36" s="48"/>
      <c r="CSB36" s="48"/>
      <c r="CSC36" s="49"/>
      <c r="CSD36" s="49"/>
      <c r="CSE36" s="49"/>
      <c r="CSF36" s="49"/>
      <c r="CSG36" s="24"/>
      <c r="CSH36" s="24"/>
      <c r="CSI36" s="23"/>
      <c r="CSJ36" s="23"/>
      <c r="CSK36" s="48"/>
      <c r="CSL36" s="48"/>
      <c r="CSM36" s="48"/>
      <c r="CSN36" s="48"/>
      <c r="CSO36" s="49"/>
      <c r="CSP36" s="49"/>
      <c r="CSQ36" s="49"/>
      <c r="CSR36" s="49"/>
      <c r="CSS36" s="24"/>
      <c r="CST36" s="24"/>
      <c r="CSU36" s="23"/>
      <c r="CSV36" s="23"/>
      <c r="CSW36" s="48"/>
      <c r="CSX36" s="48"/>
      <c r="CSY36" s="48"/>
      <c r="CSZ36" s="48"/>
      <c r="CTA36" s="49"/>
      <c r="CTB36" s="49"/>
      <c r="CTC36" s="49"/>
      <c r="CTD36" s="49"/>
      <c r="CTE36" s="24"/>
      <c r="CTF36" s="24"/>
      <c r="CTG36" s="23"/>
      <c r="CTH36" s="23"/>
      <c r="CTI36" s="48"/>
      <c r="CTJ36" s="48"/>
      <c r="CTK36" s="48"/>
      <c r="CTL36" s="48"/>
      <c r="CTM36" s="49"/>
      <c r="CTN36" s="49"/>
      <c r="CTO36" s="49"/>
      <c r="CTP36" s="49"/>
      <c r="CTQ36" s="24"/>
      <c r="CTR36" s="24"/>
      <c r="CTS36" s="23"/>
      <c r="CTT36" s="23"/>
      <c r="CTU36" s="48"/>
      <c r="CTV36" s="48"/>
      <c r="CTW36" s="48"/>
      <c r="CTX36" s="48"/>
      <c r="CTY36" s="49"/>
      <c r="CTZ36" s="49"/>
      <c r="CUA36" s="49"/>
      <c r="CUB36" s="49"/>
      <c r="CUC36" s="24"/>
      <c r="CUD36" s="24"/>
      <c r="CUE36" s="23"/>
      <c r="CUF36" s="23"/>
      <c r="CUG36" s="48"/>
      <c r="CUH36" s="48"/>
      <c r="CUI36" s="48"/>
      <c r="CUJ36" s="48"/>
      <c r="CUK36" s="49"/>
      <c r="CUL36" s="49"/>
      <c r="CUM36" s="49"/>
      <c r="CUN36" s="49"/>
      <c r="CUO36" s="24"/>
      <c r="CUP36" s="24"/>
      <c r="CUQ36" s="23"/>
      <c r="CUR36" s="23"/>
      <c r="CUS36" s="48"/>
      <c r="CUT36" s="48"/>
      <c r="CUU36" s="48"/>
      <c r="CUV36" s="48"/>
      <c r="CUW36" s="49"/>
      <c r="CUX36" s="49"/>
      <c r="CUY36" s="49"/>
      <c r="CUZ36" s="49"/>
      <c r="CVA36" s="24"/>
      <c r="CVB36" s="24"/>
      <c r="CVC36" s="23"/>
      <c r="CVD36" s="23"/>
      <c r="CVE36" s="48"/>
      <c r="CVF36" s="48"/>
      <c r="CVG36" s="48"/>
      <c r="CVH36" s="48"/>
      <c r="CVI36" s="49"/>
      <c r="CVJ36" s="49"/>
      <c r="CVK36" s="49"/>
      <c r="CVL36" s="49"/>
      <c r="CVM36" s="24"/>
      <c r="CVN36" s="24"/>
      <c r="CVO36" s="23"/>
      <c r="CVP36" s="23"/>
      <c r="CVQ36" s="48"/>
      <c r="CVR36" s="48"/>
      <c r="CVS36" s="48"/>
      <c r="CVT36" s="48"/>
      <c r="CVU36" s="49"/>
      <c r="CVV36" s="49"/>
      <c r="CVW36" s="49"/>
      <c r="CVX36" s="49"/>
      <c r="CVY36" s="24"/>
      <c r="CVZ36" s="24"/>
      <c r="CWA36" s="23"/>
      <c r="CWB36" s="23"/>
      <c r="CWC36" s="48"/>
      <c r="CWD36" s="48"/>
      <c r="CWE36" s="48"/>
      <c r="CWF36" s="48"/>
      <c r="CWG36" s="49"/>
      <c r="CWH36" s="49"/>
      <c r="CWI36" s="49"/>
      <c r="CWJ36" s="49"/>
      <c r="CWK36" s="24"/>
      <c r="CWL36" s="24"/>
      <c r="CWM36" s="23"/>
      <c r="CWN36" s="23"/>
      <c r="CWO36" s="48"/>
      <c r="CWP36" s="48"/>
      <c r="CWQ36" s="48"/>
      <c r="CWR36" s="48"/>
      <c r="CWS36" s="49"/>
      <c r="CWT36" s="49"/>
      <c r="CWU36" s="49"/>
      <c r="CWV36" s="49"/>
      <c r="CWW36" s="24"/>
      <c r="CWX36" s="24"/>
      <c r="CWY36" s="23"/>
      <c r="CWZ36" s="23"/>
      <c r="CXA36" s="48"/>
      <c r="CXB36" s="48"/>
      <c r="CXC36" s="48"/>
      <c r="CXD36" s="48"/>
      <c r="CXE36" s="49"/>
      <c r="CXF36" s="49"/>
      <c r="CXG36" s="49"/>
      <c r="CXH36" s="49"/>
      <c r="CXI36" s="24"/>
      <c r="CXJ36" s="24"/>
      <c r="CXK36" s="23"/>
      <c r="CXL36" s="23"/>
      <c r="CXM36" s="48"/>
      <c r="CXN36" s="48"/>
      <c r="CXO36" s="48"/>
      <c r="CXP36" s="48"/>
      <c r="CXQ36" s="49"/>
      <c r="CXR36" s="49"/>
      <c r="CXS36" s="49"/>
      <c r="CXT36" s="49"/>
      <c r="CXU36" s="24"/>
      <c r="CXV36" s="24"/>
      <c r="CXW36" s="23"/>
      <c r="CXX36" s="23"/>
      <c r="CXY36" s="48"/>
      <c r="CXZ36" s="48"/>
      <c r="CYA36" s="48"/>
      <c r="CYB36" s="48"/>
      <c r="CYC36" s="49"/>
      <c r="CYD36" s="49"/>
      <c r="CYE36" s="49"/>
      <c r="CYF36" s="49"/>
      <c r="CYG36" s="24"/>
      <c r="CYH36" s="24"/>
      <c r="CYI36" s="23"/>
      <c r="CYJ36" s="23"/>
      <c r="CYK36" s="48"/>
      <c r="CYL36" s="48"/>
      <c r="CYM36" s="48"/>
      <c r="CYN36" s="48"/>
      <c r="CYO36" s="49"/>
      <c r="CYP36" s="49"/>
      <c r="CYQ36" s="49"/>
      <c r="CYR36" s="49"/>
      <c r="CYS36" s="24"/>
      <c r="CYT36" s="24"/>
      <c r="CYU36" s="23"/>
      <c r="CYV36" s="23"/>
      <c r="CYW36" s="48"/>
      <c r="CYX36" s="48"/>
      <c r="CYY36" s="48"/>
      <c r="CYZ36" s="48"/>
      <c r="CZA36" s="49"/>
      <c r="CZB36" s="49"/>
      <c r="CZC36" s="49"/>
      <c r="CZD36" s="49"/>
      <c r="CZE36" s="24"/>
      <c r="CZF36" s="24"/>
      <c r="CZG36" s="23"/>
      <c r="CZH36" s="23"/>
      <c r="CZI36" s="48"/>
      <c r="CZJ36" s="48"/>
      <c r="CZK36" s="48"/>
      <c r="CZL36" s="48"/>
      <c r="CZM36" s="49"/>
      <c r="CZN36" s="49"/>
      <c r="CZO36" s="49"/>
      <c r="CZP36" s="49"/>
      <c r="CZQ36" s="24"/>
      <c r="CZR36" s="24"/>
      <c r="CZS36" s="23"/>
      <c r="CZT36" s="23"/>
      <c r="CZU36" s="48"/>
      <c r="CZV36" s="48"/>
      <c r="CZW36" s="48"/>
      <c r="CZX36" s="48"/>
      <c r="CZY36" s="49"/>
      <c r="CZZ36" s="49"/>
      <c r="DAA36" s="49"/>
      <c r="DAB36" s="49"/>
      <c r="DAC36" s="24"/>
      <c r="DAD36" s="24"/>
      <c r="DAE36" s="23"/>
      <c r="DAF36" s="23"/>
      <c r="DAG36" s="48"/>
      <c r="DAH36" s="48"/>
      <c r="DAI36" s="48"/>
      <c r="DAJ36" s="48"/>
      <c r="DAK36" s="49"/>
      <c r="DAL36" s="49"/>
      <c r="DAM36" s="49"/>
      <c r="DAN36" s="49"/>
      <c r="DAO36" s="24"/>
      <c r="DAP36" s="24"/>
      <c r="DAQ36" s="23"/>
      <c r="DAR36" s="23"/>
      <c r="DAS36" s="48"/>
      <c r="DAT36" s="48"/>
      <c r="DAU36" s="48"/>
      <c r="DAV36" s="48"/>
      <c r="DAW36" s="49"/>
      <c r="DAX36" s="49"/>
      <c r="DAY36" s="49"/>
      <c r="DAZ36" s="49"/>
      <c r="DBA36" s="24"/>
      <c r="DBB36" s="24"/>
      <c r="DBC36" s="23"/>
      <c r="DBD36" s="23"/>
      <c r="DBE36" s="48"/>
      <c r="DBF36" s="48"/>
      <c r="DBG36" s="48"/>
      <c r="DBH36" s="48"/>
      <c r="DBI36" s="49"/>
      <c r="DBJ36" s="49"/>
      <c r="DBK36" s="49"/>
      <c r="DBL36" s="49"/>
      <c r="DBM36" s="24"/>
      <c r="DBN36" s="24"/>
      <c r="DBO36" s="23"/>
      <c r="DBP36" s="23"/>
      <c r="DBQ36" s="48"/>
      <c r="DBR36" s="48"/>
      <c r="DBS36" s="48"/>
      <c r="DBT36" s="48"/>
      <c r="DBU36" s="49"/>
      <c r="DBV36" s="49"/>
      <c r="DBW36" s="49"/>
      <c r="DBX36" s="49"/>
      <c r="DBY36" s="24"/>
      <c r="DBZ36" s="24"/>
      <c r="DCA36" s="23"/>
      <c r="DCB36" s="23"/>
      <c r="DCC36" s="48"/>
      <c r="DCD36" s="48"/>
      <c r="DCE36" s="48"/>
      <c r="DCF36" s="48"/>
      <c r="DCG36" s="49"/>
      <c r="DCH36" s="49"/>
      <c r="DCI36" s="49"/>
      <c r="DCJ36" s="49"/>
      <c r="DCK36" s="24"/>
      <c r="DCL36" s="24"/>
      <c r="DCM36" s="23"/>
      <c r="DCN36" s="23"/>
      <c r="DCO36" s="48"/>
      <c r="DCP36" s="48"/>
      <c r="DCQ36" s="48"/>
      <c r="DCR36" s="48"/>
      <c r="DCS36" s="49"/>
      <c r="DCT36" s="49"/>
      <c r="DCU36" s="49"/>
      <c r="DCV36" s="49"/>
      <c r="DCW36" s="24"/>
      <c r="DCX36" s="24"/>
      <c r="DCY36" s="23"/>
      <c r="DCZ36" s="23"/>
      <c r="DDA36" s="48"/>
      <c r="DDB36" s="48"/>
      <c r="DDC36" s="48"/>
      <c r="DDD36" s="48"/>
      <c r="DDE36" s="49"/>
      <c r="DDF36" s="49"/>
      <c r="DDG36" s="49"/>
      <c r="DDH36" s="49"/>
      <c r="DDI36" s="24"/>
      <c r="DDJ36" s="24"/>
      <c r="DDK36" s="23"/>
      <c r="DDL36" s="23"/>
      <c r="DDM36" s="48"/>
      <c r="DDN36" s="48"/>
      <c r="DDO36" s="48"/>
      <c r="DDP36" s="48"/>
      <c r="DDQ36" s="49"/>
      <c r="DDR36" s="49"/>
      <c r="DDS36" s="49"/>
      <c r="DDT36" s="49"/>
      <c r="DDU36" s="24"/>
      <c r="DDV36" s="24"/>
      <c r="DDW36" s="23"/>
      <c r="DDX36" s="23"/>
      <c r="DDY36" s="48"/>
      <c r="DDZ36" s="48"/>
      <c r="DEA36" s="48"/>
      <c r="DEB36" s="48"/>
      <c r="DEC36" s="49"/>
      <c r="DED36" s="49"/>
      <c r="DEE36" s="49"/>
      <c r="DEF36" s="49"/>
      <c r="DEG36" s="24"/>
      <c r="DEH36" s="24"/>
      <c r="DEI36" s="23"/>
      <c r="DEJ36" s="23"/>
      <c r="DEK36" s="48"/>
      <c r="DEL36" s="48"/>
      <c r="DEM36" s="48"/>
      <c r="DEN36" s="48"/>
      <c r="DEO36" s="49"/>
      <c r="DEP36" s="49"/>
      <c r="DEQ36" s="49"/>
      <c r="DER36" s="49"/>
      <c r="DES36" s="24"/>
      <c r="DET36" s="24"/>
      <c r="DEU36" s="23"/>
      <c r="DEV36" s="23"/>
      <c r="DEW36" s="48"/>
      <c r="DEX36" s="48"/>
      <c r="DEY36" s="48"/>
      <c r="DEZ36" s="48"/>
      <c r="DFA36" s="49"/>
      <c r="DFB36" s="49"/>
      <c r="DFC36" s="49"/>
      <c r="DFD36" s="49"/>
      <c r="DFE36" s="24"/>
      <c r="DFF36" s="24"/>
      <c r="DFG36" s="23"/>
      <c r="DFH36" s="23"/>
      <c r="DFI36" s="48"/>
      <c r="DFJ36" s="48"/>
      <c r="DFK36" s="48"/>
      <c r="DFL36" s="48"/>
      <c r="DFM36" s="49"/>
      <c r="DFN36" s="49"/>
      <c r="DFO36" s="49"/>
      <c r="DFP36" s="49"/>
      <c r="DFQ36" s="24"/>
      <c r="DFR36" s="24"/>
      <c r="DFS36" s="23"/>
      <c r="DFT36" s="23"/>
      <c r="DFU36" s="48"/>
      <c r="DFV36" s="48"/>
      <c r="DFW36" s="48"/>
      <c r="DFX36" s="48"/>
      <c r="DFY36" s="49"/>
      <c r="DFZ36" s="49"/>
      <c r="DGA36" s="49"/>
      <c r="DGB36" s="49"/>
      <c r="DGC36" s="24"/>
      <c r="DGD36" s="24"/>
      <c r="DGE36" s="23"/>
      <c r="DGF36" s="23"/>
      <c r="DGG36" s="48"/>
      <c r="DGH36" s="48"/>
      <c r="DGI36" s="48"/>
      <c r="DGJ36" s="48"/>
      <c r="DGK36" s="49"/>
      <c r="DGL36" s="49"/>
      <c r="DGM36" s="49"/>
      <c r="DGN36" s="49"/>
      <c r="DGO36" s="24"/>
      <c r="DGP36" s="24"/>
      <c r="DGQ36" s="23"/>
      <c r="DGR36" s="23"/>
      <c r="DGS36" s="48"/>
      <c r="DGT36" s="48"/>
      <c r="DGU36" s="48"/>
      <c r="DGV36" s="48"/>
      <c r="DGW36" s="49"/>
      <c r="DGX36" s="49"/>
      <c r="DGY36" s="49"/>
      <c r="DGZ36" s="49"/>
      <c r="DHA36" s="24"/>
      <c r="DHB36" s="24"/>
      <c r="DHC36" s="23"/>
      <c r="DHD36" s="23"/>
      <c r="DHE36" s="48"/>
      <c r="DHF36" s="48"/>
      <c r="DHG36" s="48"/>
      <c r="DHH36" s="48"/>
      <c r="DHI36" s="49"/>
      <c r="DHJ36" s="49"/>
      <c r="DHK36" s="49"/>
      <c r="DHL36" s="49"/>
      <c r="DHM36" s="24"/>
      <c r="DHN36" s="24"/>
      <c r="DHO36" s="23"/>
      <c r="DHP36" s="23"/>
      <c r="DHQ36" s="48"/>
      <c r="DHR36" s="48"/>
      <c r="DHS36" s="48"/>
      <c r="DHT36" s="48"/>
      <c r="DHU36" s="49"/>
      <c r="DHV36" s="49"/>
      <c r="DHW36" s="49"/>
      <c r="DHX36" s="49"/>
      <c r="DHY36" s="24"/>
      <c r="DHZ36" s="24"/>
      <c r="DIA36" s="23"/>
      <c r="DIB36" s="23"/>
      <c r="DIC36" s="48"/>
      <c r="DID36" s="48"/>
      <c r="DIE36" s="48"/>
      <c r="DIF36" s="48"/>
      <c r="DIG36" s="49"/>
      <c r="DIH36" s="49"/>
      <c r="DII36" s="49"/>
      <c r="DIJ36" s="49"/>
      <c r="DIK36" s="24"/>
      <c r="DIL36" s="24"/>
      <c r="DIM36" s="23"/>
      <c r="DIN36" s="23"/>
      <c r="DIO36" s="48"/>
      <c r="DIP36" s="48"/>
      <c r="DIQ36" s="48"/>
      <c r="DIR36" s="48"/>
      <c r="DIS36" s="49"/>
      <c r="DIT36" s="49"/>
      <c r="DIU36" s="49"/>
      <c r="DIV36" s="49"/>
      <c r="DIW36" s="24"/>
      <c r="DIX36" s="24"/>
      <c r="DIY36" s="23"/>
      <c r="DIZ36" s="23"/>
      <c r="DJA36" s="48"/>
      <c r="DJB36" s="48"/>
      <c r="DJC36" s="48"/>
      <c r="DJD36" s="48"/>
      <c r="DJE36" s="49"/>
      <c r="DJF36" s="49"/>
      <c r="DJG36" s="49"/>
      <c r="DJH36" s="49"/>
      <c r="DJI36" s="24"/>
      <c r="DJJ36" s="24"/>
      <c r="DJK36" s="23"/>
      <c r="DJL36" s="23"/>
      <c r="DJM36" s="48"/>
      <c r="DJN36" s="48"/>
      <c r="DJO36" s="48"/>
      <c r="DJP36" s="48"/>
      <c r="DJQ36" s="49"/>
      <c r="DJR36" s="49"/>
      <c r="DJS36" s="49"/>
      <c r="DJT36" s="49"/>
      <c r="DJU36" s="24"/>
      <c r="DJV36" s="24"/>
      <c r="DJW36" s="23"/>
      <c r="DJX36" s="23"/>
      <c r="DJY36" s="48"/>
      <c r="DJZ36" s="48"/>
      <c r="DKA36" s="48"/>
      <c r="DKB36" s="48"/>
      <c r="DKC36" s="49"/>
      <c r="DKD36" s="49"/>
      <c r="DKE36" s="49"/>
      <c r="DKF36" s="49"/>
      <c r="DKG36" s="24"/>
      <c r="DKH36" s="24"/>
      <c r="DKI36" s="23"/>
      <c r="DKJ36" s="23"/>
      <c r="DKK36" s="48"/>
      <c r="DKL36" s="48"/>
      <c r="DKM36" s="48"/>
      <c r="DKN36" s="48"/>
      <c r="DKO36" s="49"/>
      <c r="DKP36" s="49"/>
      <c r="DKQ36" s="49"/>
      <c r="DKR36" s="49"/>
      <c r="DKS36" s="24"/>
      <c r="DKT36" s="24"/>
      <c r="DKU36" s="23"/>
      <c r="DKV36" s="23"/>
      <c r="DKW36" s="48"/>
      <c r="DKX36" s="48"/>
      <c r="DKY36" s="48"/>
      <c r="DKZ36" s="48"/>
      <c r="DLA36" s="49"/>
      <c r="DLB36" s="49"/>
      <c r="DLC36" s="49"/>
      <c r="DLD36" s="49"/>
      <c r="DLE36" s="24"/>
      <c r="DLF36" s="24"/>
      <c r="DLG36" s="23"/>
      <c r="DLH36" s="23"/>
      <c r="DLI36" s="48"/>
      <c r="DLJ36" s="48"/>
      <c r="DLK36" s="48"/>
      <c r="DLL36" s="48"/>
      <c r="DLM36" s="49"/>
      <c r="DLN36" s="49"/>
      <c r="DLO36" s="49"/>
      <c r="DLP36" s="49"/>
      <c r="DLQ36" s="24"/>
      <c r="DLR36" s="24"/>
      <c r="DLS36" s="23"/>
      <c r="DLT36" s="23"/>
      <c r="DLU36" s="48"/>
      <c r="DLV36" s="48"/>
      <c r="DLW36" s="48"/>
      <c r="DLX36" s="48"/>
      <c r="DLY36" s="49"/>
      <c r="DLZ36" s="49"/>
      <c r="DMA36" s="49"/>
      <c r="DMB36" s="49"/>
      <c r="DMC36" s="24"/>
      <c r="DMD36" s="24"/>
      <c r="DME36" s="23"/>
      <c r="DMF36" s="23"/>
      <c r="DMG36" s="48"/>
      <c r="DMH36" s="48"/>
      <c r="DMI36" s="48"/>
      <c r="DMJ36" s="48"/>
      <c r="DMK36" s="49"/>
      <c r="DML36" s="49"/>
      <c r="DMM36" s="49"/>
      <c r="DMN36" s="49"/>
      <c r="DMO36" s="24"/>
      <c r="DMP36" s="24"/>
      <c r="DMQ36" s="23"/>
      <c r="DMR36" s="23"/>
      <c r="DMS36" s="48"/>
      <c r="DMT36" s="48"/>
      <c r="DMU36" s="48"/>
      <c r="DMV36" s="48"/>
      <c r="DMW36" s="49"/>
      <c r="DMX36" s="49"/>
      <c r="DMY36" s="49"/>
      <c r="DMZ36" s="49"/>
      <c r="DNA36" s="24"/>
      <c r="DNB36" s="24"/>
      <c r="DNC36" s="23"/>
      <c r="DND36" s="23"/>
      <c r="DNE36" s="48"/>
      <c r="DNF36" s="48"/>
      <c r="DNG36" s="48"/>
      <c r="DNH36" s="48"/>
      <c r="DNI36" s="49"/>
      <c r="DNJ36" s="49"/>
      <c r="DNK36" s="49"/>
      <c r="DNL36" s="49"/>
      <c r="DNM36" s="24"/>
      <c r="DNN36" s="24"/>
      <c r="DNO36" s="23"/>
      <c r="DNP36" s="23"/>
      <c r="DNQ36" s="48"/>
      <c r="DNR36" s="48"/>
      <c r="DNS36" s="48"/>
      <c r="DNT36" s="48"/>
      <c r="DNU36" s="49"/>
      <c r="DNV36" s="49"/>
      <c r="DNW36" s="49"/>
      <c r="DNX36" s="49"/>
      <c r="DNY36" s="24"/>
      <c r="DNZ36" s="24"/>
      <c r="DOA36" s="23"/>
      <c r="DOB36" s="23"/>
      <c r="DOC36" s="48"/>
      <c r="DOD36" s="48"/>
      <c r="DOE36" s="48"/>
      <c r="DOF36" s="48"/>
      <c r="DOG36" s="49"/>
      <c r="DOH36" s="49"/>
      <c r="DOI36" s="49"/>
      <c r="DOJ36" s="49"/>
      <c r="DOK36" s="24"/>
      <c r="DOL36" s="24"/>
      <c r="DOM36" s="23"/>
      <c r="DON36" s="23"/>
      <c r="DOO36" s="48"/>
      <c r="DOP36" s="48"/>
      <c r="DOQ36" s="48"/>
      <c r="DOR36" s="48"/>
      <c r="DOS36" s="49"/>
      <c r="DOT36" s="49"/>
      <c r="DOU36" s="49"/>
      <c r="DOV36" s="49"/>
      <c r="DOW36" s="24"/>
      <c r="DOX36" s="24"/>
      <c r="DOY36" s="23"/>
      <c r="DOZ36" s="23"/>
      <c r="DPA36" s="48"/>
      <c r="DPB36" s="48"/>
      <c r="DPC36" s="48"/>
      <c r="DPD36" s="48"/>
      <c r="DPE36" s="49"/>
      <c r="DPF36" s="49"/>
      <c r="DPG36" s="49"/>
      <c r="DPH36" s="49"/>
      <c r="DPI36" s="24"/>
      <c r="DPJ36" s="24"/>
      <c r="DPK36" s="23"/>
      <c r="DPL36" s="23"/>
      <c r="DPM36" s="48"/>
      <c r="DPN36" s="48"/>
      <c r="DPO36" s="48"/>
      <c r="DPP36" s="48"/>
      <c r="DPQ36" s="49"/>
      <c r="DPR36" s="49"/>
      <c r="DPS36" s="49"/>
      <c r="DPT36" s="49"/>
      <c r="DPU36" s="24"/>
      <c r="DPV36" s="24"/>
      <c r="DPW36" s="23"/>
      <c r="DPX36" s="23"/>
      <c r="DPY36" s="48"/>
      <c r="DPZ36" s="48"/>
      <c r="DQA36" s="48"/>
      <c r="DQB36" s="48"/>
      <c r="DQC36" s="49"/>
      <c r="DQD36" s="49"/>
      <c r="DQE36" s="49"/>
      <c r="DQF36" s="49"/>
      <c r="DQG36" s="24"/>
      <c r="DQH36" s="24"/>
      <c r="DQI36" s="23"/>
      <c r="DQJ36" s="23"/>
      <c r="DQK36" s="48"/>
      <c r="DQL36" s="48"/>
      <c r="DQM36" s="48"/>
      <c r="DQN36" s="48"/>
      <c r="DQO36" s="49"/>
      <c r="DQP36" s="49"/>
      <c r="DQQ36" s="49"/>
      <c r="DQR36" s="49"/>
      <c r="DQS36" s="24"/>
      <c r="DQT36" s="24"/>
      <c r="DQU36" s="23"/>
      <c r="DQV36" s="23"/>
      <c r="DQW36" s="48"/>
      <c r="DQX36" s="48"/>
      <c r="DQY36" s="48"/>
      <c r="DQZ36" s="48"/>
      <c r="DRA36" s="49"/>
      <c r="DRB36" s="49"/>
      <c r="DRC36" s="49"/>
      <c r="DRD36" s="49"/>
      <c r="DRE36" s="24"/>
      <c r="DRF36" s="24"/>
      <c r="DRG36" s="23"/>
      <c r="DRH36" s="23"/>
      <c r="DRI36" s="48"/>
      <c r="DRJ36" s="48"/>
      <c r="DRK36" s="48"/>
      <c r="DRL36" s="48"/>
      <c r="DRM36" s="49"/>
      <c r="DRN36" s="49"/>
      <c r="DRO36" s="49"/>
      <c r="DRP36" s="49"/>
      <c r="DRQ36" s="24"/>
      <c r="DRR36" s="24"/>
      <c r="DRS36" s="23"/>
      <c r="DRT36" s="23"/>
      <c r="DRU36" s="48"/>
      <c r="DRV36" s="48"/>
      <c r="DRW36" s="48"/>
      <c r="DRX36" s="48"/>
      <c r="DRY36" s="49"/>
      <c r="DRZ36" s="49"/>
      <c r="DSA36" s="49"/>
      <c r="DSB36" s="49"/>
      <c r="DSC36" s="24"/>
      <c r="DSD36" s="24"/>
      <c r="DSE36" s="23"/>
      <c r="DSF36" s="23"/>
      <c r="DSG36" s="48"/>
      <c r="DSH36" s="48"/>
      <c r="DSI36" s="48"/>
      <c r="DSJ36" s="48"/>
      <c r="DSK36" s="49"/>
      <c r="DSL36" s="49"/>
      <c r="DSM36" s="49"/>
      <c r="DSN36" s="49"/>
      <c r="DSO36" s="24"/>
      <c r="DSP36" s="24"/>
      <c r="DSQ36" s="23"/>
      <c r="DSR36" s="23"/>
      <c r="DSS36" s="48"/>
      <c r="DST36" s="48"/>
      <c r="DSU36" s="48"/>
      <c r="DSV36" s="48"/>
      <c r="DSW36" s="49"/>
      <c r="DSX36" s="49"/>
      <c r="DSY36" s="49"/>
      <c r="DSZ36" s="49"/>
      <c r="DTA36" s="24"/>
      <c r="DTB36" s="24"/>
      <c r="DTC36" s="23"/>
      <c r="DTD36" s="23"/>
      <c r="DTE36" s="48"/>
      <c r="DTF36" s="48"/>
      <c r="DTG36" s="48"/>
      <c r="DTH36" s="48"/>
      <c r="DTI36" s="49"/>
      <c r="DTJ36" s="49"/>
      <c r="DTK36" s="49"/>
      <c r="DTL36" s="49"/>
      <c r="DTM36" s="24"/>
      <c r="DTN36" s="24"/>
      <c r="DTO36" s="23"/>
      <c r="DTP36" s="23"/>
      <c r="DTQ36" s="48"/>
      <c r="DTR36" s="48"/>
      <c r="DTS36" s="48"/>
      <c r="DTT36" s="48"/>
      <c r="DTU36" s="49"/>
      <c r="DTV36" s="49"/>
      <c r="DTW36" s="49"/>
      <c r="DTX36" s="49"/>
      <c r="DTY36" s="24"/>
      <c r="DTZ36" s="24"/>
      <c r="DUA36" s="23"/>
      <c r="DUB36" s="23"/>
      <c r="DUC36" s="48"/>
      <c r="DUD36" s="48"/>
      <c r="DUE36" s="48"/>
      <c r="DUF36" s="48"/>
      <c r="DUG36" s="49"/>
      <c r="DUH36" s="49"/>
      <c r="DUI36" s="49"/>
      <c r="DUJ36" s="49"/>
      <c r="DUK36" s="24"/>
      <c r="DUL36" s="24"/>
      <c r="DUM36" s="23"/>
      <c r="DUN36" s="23"/>
      <c r="DUO36" s="48"/>
      <c r="DUP36" s="48"/>
      <c r="DUQ36" s="48"/>
      <c r="DUR36" s="48"/>
      <c r="DUS36" s="49"/>
      <c r="DUT36" s="49"/>
      <c r="DUU36" s="49"/>
      <c r="DUV36" s="49"/>
      <c r="DUW36" s="24"/>
      <c r="DUX36" s="24"/>
      <c r="DUY36" s="23"/>
      <c r="DUZ36" s="23"/>
      <c r="DVA36" s="48"/>
      <c r="DVB36" s="48"/>
      <c r="DVC36" s="48"/>
      <c r="DVD36" s="48"/>
      <c r="DVE36" s="49"/>
      <c r="DVF36" s="49"/>
      <c r="DVG36" s="49"/>
      <c r="DVH36" s="49"/>
      <c r="DVI36" s="24"/>
      <c r="DVJ36" s="24"/>
      <c r="DVK36" s="23"/>
      <c r="DVL36" s="23"/>
      <c r="DVM36" s="48"/>
      <c r="DVN36" s="48"/>
      <c r="DVO36" s="48"/>
      <c r="DVP36" s="48"/>
      <c r="DVQ36" s="49"/>
      <c r="DVR36" s="49"/>
      <c r="DVS36" s="49"/>
      <c r="DVT36" s="49"/>
      <c r="DVU36" s="24"/>
      <c r="DVV36" s="24"/>
      <c r="DVW36" s="23"/>
      <c r="DVX36" s="23"/>
      <c r="DVY36" s="48"/>
      <c r="DVZ36" s="48"/>
      <c r="DWA36" s="48"/>
      <c r="DWB36" s="48"/>
      <c r="DWC36" s="49"/>
      <c r="DWD36" s="49"/>
      <c r="DWE36" s="49"/>
      <c r="DWF36" s="49"/>
      <c r="DWG36" s="24"/>
      <c r="DWH36" s="24"/>
      <c r="DWI36" s="23"/>
      <c r="DWJ36" s="23"/>
      <c r="DWK36" s="48"/>
      <c r="DWL36" s="48"/>
      <c r="DWM36" s="48"/>
      <c r="DWN36" s="48"/>
      <c r="DWO36" s="49"/>
      <c r="DWP36" s="49"/>
      <c r="DWQ36" s="49"/>
      <c r="DWR36" s="49"/>
      <c r="DWS36" s="24"/>
      <c r="DWT36" s="24"/>
      <c r="DWU36" s="23"/>
      <c r="DWV36" s="23"/>
      <c r="DWW36" s="48"/>
      <c r="DWX36" s="48"/>
      <c r="DWY36" s="48"/>
      <c r="DWZ36" s="48"/>
      <c r="DXA36" s="49"/>
      <c r="DXB36" s="49"/>
      <c r="DXC36" s="49"/>
      <c r="DXD36" s="49"/>
      <c r="DXE36" s="24"/>
      <c r="DXF36" s="24"/>
      <c r="DXG36" s="23"/>
      <c r="DXH36" s="23"/>
      <c r="DXI36" s="48"/>
      <c r="DXJ36" s="48"/>
      <c r="DXK36" s="48"/>
      <c r="DXL36" s="48"/>
      <c r="DXM36" s="49"/>
      <c r="DXN36" s="49"/>
      <c r="DXO36" s="49"/>
      <c r="DXP36" s="49"/>
      <c r="DXQ36" s="24"/>
      <c r="DXR36" s="24"/>
      <c r="DXS36" s="23"/>
      <c r="DXT36" s="23"/>
      <c r="DXU36" s="48"/>
      <c r="DXV36" s="48"/>
      <c r="DXW36" s="48"/>
      <c r="DXX36" s="48"/>
      <c r="DXY36" s="49"/>
      <c r="DXZ36" s="49"/>
      <c r="DYA36" s="49"/>
      <c r="DYB36" s="49"/>
      <c r="DYC36" s="24"/>
      <c r="DYD36" s="24"/>
      <c r="DYE36" s="23"/>
      <c r="DYF36" s="23"/>
      <c r="DYG36" s="48"/>
      <c r="DYH36" s="48"/>
      <c r="DYI36" s="48"/>
      <c r="DYJ36" s="48"/>
      <c r="DYK36" s="49"/>
      <c r="DYL36" s="49"/>
      <c r="DYM36" s="49"/>
      <c r="DYN36" s="49"/>
      <c r="DYO36" s="24"/>
      <c r="DYP36" s="24"/>
      <c r="DYQ36" s="23"/>
      <c r="DYR36" s="23"/>
      <c r="DYS36" s="48"/>
      <c r="DYT36" s="48"/>
      <c r="DYU36" s="48"/>
      <c r="DYV36" s="48"/>
      <c r="DYW36" s="49"/>
      <c r="DYX36" s="49"/>
      <c r="DYY36" s="49"/>
      <c r="DYZ36" s="49"/>
      <c r="DZA36" s="24"/>
      <c r="DZB36" s="24"/>
      <c r="DZC36" s="23"/>
      <c r="DZD36" s="23"/>
      <c r="DZE36" s="48"/>
      <c r="DZF36" s="48"/>
      <c r="DZG36" s="48"/>
      <c r="DZH36" s="48"/>
      <c r="DZI36" s="49"/>
      <c r="DZJ36" s="49"/>
      <c r="DZK36" s="49"/>
      <c r="DZL36" s="49"/>
      <c r="DZM36" s="24"/>
      <c r="DZN36" s="24"/>
      <c r="DZO36" s="23"/>
      <c r="DZP36" s="23"/>
      <c r="DZQ36" s="48"/>
      <c r="DZR36" s="48"/>
      <c r="DZS36" s="48"/>
      <c r="DZT36" s="48"/>
      <c r="DZU36" s="49"/>
      <c r="DZV36" s="49"/>
      <c r="DZW36" s="49"/>
      <c r="DZX36" s="49"/>
      <c r="DZY36" s="24"/>
      <c r="DZZ36" s="24"/>
      <c r="EAA36" s="23"/>
      <c r="EAB36" s="23"/>
      <c r="EAC36" s="48"/>
      <c r="EAD36" s="48"/>
      <c r="EAE36" s="48"/>
      <c r="EAF36" s="48"/>
      <c r="EAG36" s="49"/>
      <c r="EAH36" s="49"/>
      <c r="EAI36" s="49"/>
      <c r="EAJ36" s="49"/>
      <c r="EAK36" s="24"/>
      <c r="EAL36" s="24"/>
      <c r="EAM36" s="23"/>
      <c r="EAN36" s="23"/>
      <c r="EAO36" s="48"/>
      <c r="EAP36" s="48"/>
      <c r="EAQ36" s="48"/>
      <c r="EAR36" s="48"/>
      <c r="EAS36" s="49"/>
      <c r="EAT36" s="49"/>
      <c r="EAU36" s="49"/>
      <c r="EAV36" s="49"/>
      <c r="EAW36" s="24"/>
      <c r="EAX36" s="24"/>
      <c r="EAY36" s="23"/>
      <c r="EAZ36" s="23"/>
      <c r="EBA36" s="48"/>
      <c r="EBB36" s="48"/>
      <c r="EBC36" s="48"/>
      <c r="EBD36" s="48"/>
      <c r="EBE36" s="49"/>
      <c r="EBF36" s="49"/>
      <c r="EBG36" s="49"/>
      <c r="EBH36" s="49"/>
      <c r="EBI36" s="24"/>
      <c r="EBJ36" s="24"/>
      <c r="EBK36" s="23"/>
      <c r="EBL36" s="23"/>
      <c r="EBM36" s="48"/>
      <c r="EBN36" s="48"/>
      <c r="EBO36" s="48"/>
      <c r="EBP36" s="48"/>
      <c r="EBQ36" s="49"/>
      <c r="EBR36" s="49"/>
      <c r="EBS36" s="49"/>
      <c r="EBT36" s="49"/>
      <c r="EBU36" s="24"/>
      <c r="EBV36" s="24"/>
      <c r="EBW36" s="23"/>
      <c r="EBX36" s="23"/>
      <c r="EBY36" s="48"/>
      <c r="EBZ36" s="48"/>
      <c r="ECA36" s="48"/>
      <c r="ECB36" s="48"/>
      <c r="ECC36" s="49"/>
      <c r="ECD36" s="49"/>
      <c r="ECE36" s="49"/>
      <c r="ECF36" s="49"/>
      <c r="ECG36" s="24"/>
      <c r="ECH36" s="24"/>
      <c r="ECI36" s="23"/>
      <c r="ECJ36" s="23"/>
      <c r="ECK36" s="48"/>
      <c r="ECL36" s="48"/>
      <c r="ECM36" s="48"/>
      <c r="ECN36" s="48"/>
      <c r="ECO36" s="49"/>
      <c r="ECP36" s="49"/>
      <c r="ECQ36" s="49"/>
      <c r="ECR36" s="49"/>
      <c r="ECS36" s="24"/>
      <c r="ECT36" s="24"/>
      <c r="ECU36" s="23"/>
      <c r="ECV36" s="23"/>
      <c r="ECW36" s="48"/>
      <c r="ECX36" s="48"/>
      <c r="ECY36" s="48"/>
      <c r="ECZ36" s="48"/>
      <c r="EDA36" s="49"/>
      <c r="EDB36" s="49"/>
      <c r="EDC36" s="49"/>
      <c r="EDD36" s="49"/>
      <c r="EDE36" s="24"/>
      <c r="EDF36" s="24"/>
      <c r="EDG36" s="23"/>
      <c r="EDH36" s="23"/>
      <c r="EDI36" s="48"/>
      <c r="EDJ36" s="48"/>
      <c r="EDK36" s="48"/>
      <c r="EDL36" s="48"/>
      <c r="EDM36" s="49"/>
      <c r="EDN36" s="49"/>
      <c r="EDO36" s="49"/>
      <c r="EDP36" s="49"/>
      <c r="EDQ36" s="24"/>
      <c r="EDR36" s="24"/>
      <c r="EDS36" s="23"/>
      <c r="EDT36" s="23"/>
      <c r="EDU36" s="48"/>
      <c r="EDV36" s="48"/>
      <c r="EDW36" s="48"/>
      <c r="EDX36" s="48"/>
      <c r="EDY36" s="49"/>
      <c r="EDZ36" s="49"/>
      <c r="EEA36" s="49"/>
      <c r="EEB36" s="49"/>
      <c r="EEC36" s="24"/>
      <c r="EED36" s="24"/>
      <c r="EEE36" s="23"/>
      <c r="EEF36" s="23"/>
      <c r="EEG36" s="48"/>
      <c r="EEH36" s="48"/>
      <c r="EEI36" s="48"/>
      <c r="EEJ36" s="48"/>
      <c r="EEK36" s="49"/>
      <c r="EEL36" s="49"/>
      <c r="EEM36" s="49"/>
      <c r="EEN36" s="49"/>
      <c r="EEO36" s="24"/>
      <c r="EEP36" s="24"/>
      <c r="EEQ36" s="23"/>
      <c r="EER36" s="23"/>
      <c r="EES36" s="48"/>
      <c r="EET36" s="48"/>
      <c r="EEU36" s="48"/>
      <c r="EEV36" s="48"/>
      <c r="EEW36" s="49"/>
      <c r="EEX36" s="49"/>
      <c r="EEY36" s="49"/>
      <c r="EEZ36" s="49"/>
      <c r="EFA36" s="24"/>
      <c r="EFB36" s="24"/>
      <c r="EFC36" s="23"/>
      <c r="EFD36" s="23"/>
      <c r="EFE36" s="48"/>
      <c r="EFF36" s="48"/>
      <c r="EFG36" s="48"/>
      <c r="EFH36" s="48"/>
      <c r="EFI36" s="49"/>
      <c r="EFJ36" s="49"/>
      <c r="EFK36" s="49"/>
      <c r="EFL36" s="49"/>
      <c r="EFM36" s="24"/>
      <c r="EFN36" s="24"/>
      <c r="EFO36" s="23"/>
      <c r="EFP36" s="23"/>
      <c r="EFQ36" s="48"/>
      <c r="EFR36" s="48"/>
      <c r="EFS36" s="48"/>
      <c r="EFT36" s="48"/>
      <c r="EFU36" s="49"/>
      <c r="EFV36" s="49"/>
      <c r="EFW36" s="49"/>
      <c r="EFX36" s="49"/>
      <c r="EFY36" s="24"/>
      <c r="EFZ36" s="24"/>
      <c r="EGA36" s="23"/>
      <c r="EGB36" s="23"/>
      <c r="EGC36" s="48"/>
      <c r="EGD36" s="48"/>
      <c r="EGE36" s="48"/>
      <c r="EGF36" s="48"/>
      <c r="EGG36" s="49"/>
      <c r="EGH36" s="49"/>
      <c r="EGI36" s="49"/>
      <c r="EGJ36" s="49"/>
      <c r="EGK36" s="24"/>
      <c r="EGL36" s="24"/>
      <c r="EGM36" s="23"/>
      <c r="EGN36" s="23"/>
      <c r="EGO36" s="48"/>
      <c r="EGP36" s="48"/>
      <c r="EGQ36" s="48"/>
      <c r="EGR36" s="48"/>
      <c r="EGS36" s="49"/>
      <c r="EGT36" s="49"/>
      <c r="EGU36" s="49"/>
      <c r="EGV36" s="49"/>
      <c r="EGW36" s="24"/>
      <c r="EGX36" s="24"/>
      <c r="EGY36" s="23"/>
      <c r="EGZ36" s="23"/>
      <c r="EHA36" s="48"/>
      <c r="EHB36" s="48"/>
      <c r="EHC36" s="48"/>
      <c r="EHD36" s="48"/>
      <c r="EHE36" s="49"/>
      <c r="EHF36" s="49"/>
      <c r="EHG36" s="49"/>
      <c r="EHH36" s="49"/>
      <c r="EHI36" s="24"/>
      <c r="EHJ36" s="24"/>
      <c r="EHK36" s="23"/>
      <c r="EHL36" s="23"/>
      <c r="EHM36" s="48"/>
      <c r="EHN36" s="48"/>
      <c r="EHO36" s="48"/>
      <c r="EHP36" s="48"/>
      <c r="EHQ36" s="49"/>
      <c r="EHR36" s="49"/>
      <c r="EHS36" s="49"/>
      <c r="EHT36" s="49"/>
      <c r="EHU36" s="24"/>
      <c r="EHV36" s="24"/>
      <c r="EHW36" s="23"/>
      <c r="EHX36" s="23"/>
      <c r="EHY36" s="48"/>
      <c r="EHZ36" s="48"/>
      <c r="EIA36" s="48"/>
      <c r="EIB36" s="48"/>
      <c r="EIC36" s="49"/>
      <c r="EID36" s="49"/>
      <c r="EIE36" s="49"/>
      <c r="EIF36" s="49"/>
      <c r="EIG36" s="24"/>
      <c r="EIH36" s="24"/>
      <c r="EII36" s="23"/>
      <c r="EIJ36" s="23"/>
      <c r="EIK36" s="48"/>
      <c r="EIL36" s="48"/>
      <c r="EIM36" s="48"/>
      <c r="EIN36" s="48"/>
      <c r="EIO36" s="49"/>
      <c r="EIP36" s="49"/>
      <c r="EIQ36" s="49"/>
      <c r="EIR36" s="49"/>
      <c r="EIS36" s="24"/>
      <c r="EIT36" s="24"/>
      <c r="EIU36" s="23"/>
      <c r="EIV36" s="23"/>
      <c r="EIW36" s="48"/>
      <c r="EIX36" s="48"/>
      <c r="EIY36" s="48"/>
      <c r="EIZ36" s="48"/>
      <c r="EJA36" s="49"/>
      <c r="EJB36" s="49"/>
      <c r="EJC36" s="49"/>
      <c r="EJD36" s="49"/>
      <c r="EJE36" s="24"/>
      <c r="EJF36" s="24"/>
      <c r="EJG36" s="23"/>
      <c r="EJH36" s="23"/>
      <c r="EJI36" s="48"/>
      <c r="EJJ36" s="48"/>
      <c r="EJK36" s="48"/>
      <c r="EJL36" s="48"/>
      <c r="EJM36" s="49"/>
      <c r="EJN36" s="49"/>
      <c r="EJO36" s="49"/>
      <c r="EJP36" s="49"/>
      <c r="EJQ36" s="24"/>
      <c r="EJR36" s="24"/>
      <c r="EJS36" s="23"/>
      <c r="EJT36" s="23"/>
      <c r="EJU36" s="48"/>
      <c r="EJV36" s="48"/>
      <c r="EJW36" s="48"/>
      <c r="EJX36" s="48"/>
      <c r="EJY36" s="49"/>
      <c r="EJZ36" s="49"/>
      <c r="EKA36" s="49"/>
      <c r="EKB36" s="49"/>
      <c r="EKC36" s="24"/>
      <c r="EKD36" s="24"/>
      <c r="EKE36" s="23"/>
      <c r="EKF36" s="23"/>
      <c r="EKG36" s="48"/>
      <c r="EKH36" s="48"/>
      <c r="EKI36" s="48"/>
      <c r="EKJ36" s="48"/>
      <c r="EKK36" s="49"/>
      <c r="EKL36" s="49"/>
      <c r="EKM36" s="49"/>
      <c r="EKN36" s="49"/>
      <c r="EKO36" s="24"/>
      <c r="EKP36" s="24"/>
      <c r="EKQ36" s="23"/>
      <c r="EKR36" s="23"/>
      <c r="EKS36" s="48"/>
      <c r="EKT36" s="48"/>
      <c r="EKU36" s="48"/>
      <c r="EKV36" s="48"/>
      <c r="EKW36" s="49"/>
      <c r="EKX36" s="49"/>
      <c r="EKY36" s="49"/>
      <c r="EKZ36" s="49"/>
      <c r="ELA36" s="24"/>
      <c r="ELB36" s="24"/>
      <c r="ELC36" s="23"/>
      <c r="ELD36" s="23"/>
      <c r="ELE36" s="48"/>
      <c r="ELF36" s="48"/>
      <c r="ELG36" s="48"/>
      <c r="ELH36" s="48"/>
      <c r="ELI36" s="49"/>
      <c r="ELJ36" s="49"/>
      <c r="ELK36" s="49"/>
      <c r="ELL36" s="49"/>
      <c r="ELM36" s="24"/>
      <c r="ELN36" s="24"/>
      <c r="ELO36" s="23"/>
      <c r="ELP36" s="23"/>
      <c r="ELQ36" s="48"/>
      <c r="ELR36" s="48"/>
      <c r="ELS36" s="48"/>
      <c r="ELT36" s="48"/>
      <c r="ELU36" s="49"/>
      <c r="ELV36" s="49"/>
      <c r="ELW36" s="49"/>
      <c r="ELX36" s="49"/>
      <c r="ELY36" s="24"/>
      <c r="ELZ36" s="24"/>
      <c r="EMA36" s="23"/>
      <c r="EMB36" s="23"/>
      <c r="EMC36" s="48"/>
      <c r="EMD36" s="48"/>
      <c r="EME36" s="48"/>
      <c r="EMF36" s="48"/>
      <c r="EMG36" s="49"/>
      <c r="EMH36" s="49"/>
      <c r="EMI36" s="49"/>
      <c r="EMJ36" s="49"/>
      <c r="EMK36" s="24"/>
      <c r="EML36" s="24"/>
      <c r="EMM36" s="23"/>
      <c r="EMN36" s="23"/>
      <c r="EMO36" s="48"/>
      <c r="EMP36" s="48"/>
      <c r="EMQ36" s="48"/>
      <c r="EMR36" s="48"/>
      <c r="EMS36" s="49"/>
      <c r="EMT36" s="49"/>
      <c r="EMU36" s="49"/>
      <c r="EMV36" s="49"/>
      <c r="EMW36" s="24"/>
      <c r="EMX36" s="24"/>
      <c r="EMY36" s="23"/>
      <c r="EMZ36" s="23"/>
      <c r="ENA36" s="48"/>
      <c r="ENB36" s="48"/>
      <c r="ENC36" s="48"/>
      <c r="END36" s="48"/>
      <c r="ENE36" s="49"/>
      <c r="ENF36" s="49"/>
      <c r="ENG36" s="49"/>
      <c r="ENH36" s="49"/>
      <c r="ENI36" s="24"/>
      <c r="ENJ36" s="24"/>
      <c r="ENK36" s="23"/>
      <c r="ENL36" s="23"/>
      <c r="ENM36" s="48"/>
      <c r="ENN36" s="48"/>
      <c r="ENO36" s="48"/>
      <c r="ENP36" s="48"/>
      <c r="ENQ36" s="49"/>
      <c r="ENR36" s="49"/>
      <c r="ENS36" s="49"/>
      <c r="ENT36" s="49"/>
      <c r="ENU36" s="24"/>
      <c r="ENV36" s="24"/>
      <c r="ENW36" s="23"/>
      <c r="ENX36" s="23"/>
      <c r="ENY36" s="48"/>
      <c r="ENZ36" s="48"/>
      <c r="EOA36" s="48"/>
      <c r="EOB36" s="48"/>
      <c r="EOC36" s="49"/>
      <c r="EOD36" s="49"/>
      <c r="EOE36" s="49"/>
      <c r="EOF36" s="49"/>
      <c r="EOG36" s="24"/>
      <c r="EOH36" s="24"/>
      <c r="EOI36" s="23"/>
      <c r="EOJ36" s="23"/>
      <c r="EOK36" s="48"/>
      <c r="EOL36" s="48"/>
      <c r="EOM36" s="48"/>
      <c r="EON36" s="48"/>
      <c r="EOO36" s="49"/>
      <c r="EOP36" s="49"/>
      <c r="EOQ36" s="49"/>
      <c r="EOR36" s="49"/>
      <c r="EOS36" s="24"/>
      <c r="EOT36" s="24"/>
      <c r="EOU36" s="23"/>
      <c r="EOV36" s="23"/>
      <c r="EOW36" s="48"/>
      <c r="EOX36" s="48"/>
      <c r="EOY36" s="48"/>
      <c r="EOZ36" s="48"/>
      <c r="EPA36" s="49"/>
      <c r="EPB36" s="49"/>
      <c r="EPC36" s="49"/>
      <c r="EPD36" s="49"/>
      <c r="EPE36" s="24"/>
      <c r="EPF36" s="24"/>
      <c r="EPG36" s="23"/>
      <c r="EPH36" s="23"/>
      <c r="EPI36" s="48"/>
      <c r="EPJ36" s="48"/>
      <c r="EPK36" s="48"/>
      <c r="EPL36" s="48"/>
      <c r="EPM36" s="49"/>
      <c r="EPN36" s="49"/>
      <c r="EPO36" s="49"/>
      <c r="EPP36" s="49"/>
      <c r="EPQ36" s="24"/>
      <c r="EPR36" s="24"/>
      <c r="EPS36" s="23"/>
      <c r="EPT36" s="23"/>
      <c r="EPU36" s="48"/>
      <c r="EPV36" s="48"/>
      <c r="EPW36" s="48"/>
      <c r="EPX36" s="48"/>
      <c r="EPY36" s="49"/>
      <c r="EPZ36" s="49"/>
      <c r="EQA36" s="49"/>
      <c r="EQB36" s="49"/>
      <c r="EQC36" s="24"/>
      <c r="EQD36" s="24"/>
      <c r="EQE36" s="23"/>
      <c r="EQF36" s="23"/>
      <c r="EQG36" s="48"/>
      <c r="EQH36" s="48"/>
      <c r="EQI36" s="48"/>
      <c r="EQJ36" s="48"/>
      <c r="EQK36" s="49"/>
      <c r="EQL36" s="49"/>
      <c r="EQM36" s="49"/>
      <c r="EQN36" s="49"/>
      <c r="EQO36" s="24"/>
      <c r="EQP36" s="24"/>
      <c r="EQQ36" s="23"/>
      <c r="EQR36" s="23"/>
      <c r="EQS36" s="48"/>
      <c r="EQT36" s="48"/>
      <c r="EQU36" s="48"/>
      <c r="EQV36" s="48"/>
      <c r="EQW36" s="49"/>
      <c r="EQX36" s="49"/>
      <c r="EQY36" s="49"/>
      <c r="EQZ36" s="49"/>
      <c r="ERA36" s="24"/>
      <c r="ERB36" s="24"/>
      <c r="ERC36" s="23"/>
      <c r="ERD36" s="23"/>
      <c r="ERE36" s="48"/>
      <c r="ERF36" s="48"/>
      <c r="ERG36" s="48"/>
      <c r="ERH36" s="48"/>
      <c r="ERI36" s="49"/>
      <c r="ERJ36" s="49"/>
      <c r="ERK36" s="49"/>
      <c r="ERL36" s="49"/>
      <c r="ERM36" s="24"/>
      <c r="ERN36" s="24"/>
      <c r="ERO36" s="23"/>
      <c r="ERP36" s="23"/>
      <c r="ERQ36" s="48"/>
      <c r="ERR36" s="48"/>
      <c r="ERS36" s="48"/>
      <c r="ERT36" s="48"/>
      <c r="ERU36" s="49"/>
      <c r="ERV36" s="49"/>
      <c r="ERW36" s="49"/>
      <c r="ERX36" s="49"/>
      <c r="ERY36" s="24"/>
      <c r="ERZ36" s="24"/>
      <c r="ESA36" s="23"/>
      <c r="ESB36" s="23"/>
      <c r="ESC36" s="48"/>
      <c r="ESD36" s="48"/>
      <c r="ESE36" s="48"/>
      <c r="ESF36" s="48"/>
      <c r="ESG36" s="49"/>
      <c r="ESH36" s="49"/>
      <c r="ESI36" s="49"/>
      <c r="ESJ36" s="49"/>
      <c r="ESK36" s="24"/>
      <c r="ESL36" s="24"/>
      <c r="ESM36" s="23"/>
      <c r="ESN36" s="23"/>
      <c r="ESO36" s="48"/>
      <c r="ESP36" s="48"/>
      <c r="ESQ36" s="48"/>
      <c r="ESR36" s="48"/>
      <c r="ESS36" s="49"/>
      <c r="EST36" s="49"/>
      <c r="ESU36" s="49"/>
      <c r="ESV36" s="49"/>
      <c r="ESW36" s="24"/>
      <c r="ESX36" s="24"/>
      <c r="ESY36" s="23"/>
      <c r="ESZ36" s="23"/>
      <c r="ETA36" s="48"/>
      <c r="ETB36" s="48"/>
      <c r="ETC36" s="48"/>
      <c r="ETD36" s="48"/>
      <c r="ETE36" s="49"/>
      <c r="ETF36" s="49"/>
      <c r="ETG36" s="49"/>
      <c r="ETH36" s="49"/>
      <c r="ETI36" s="24"/>
      <c r="ETJ36" s="24"/>
      <c r="ETK36" s="23"/>
      <c r="ETL36" s="23"/>
      <c r="ETM36" s="48"/>
      <c r="ETN36" s="48"/>
      <c r="ETO36" s="48"/>
      <c r="ETP36" s="48"/>
      <c r="ETQ36" s="49"/>
      <c r="ETR36" s="49"/>
      <c r="ETS36" s="49"/>
      <c r="ETT36" s="49"/>
      <c r="ETU36" s="24"/>
      <c r="ETV36" s="24"/>
      <c r="ETW36" s="23"/>
      <c r="ETX36" s="23"/>
      <c r="ETY36" s="48"/>
      <c r="ETZ36" s="48"/>
      <c r="EUA36" s="48"/>
      <c r="EUB36" s="48"/>
      <c r="EUC36" s="49"/>
      <c r="EUD36" s="49"/>
      <c r="EUE36" s="49"/>
      <c r="EUF36" s="49"/>
      <c r="EUG36" s="24"/>
      <c r="EUH36" s="24"/>
      <c r="EUI36" s="23"/>
      <c r="EUJ36" s="23"/>
      <c r="EUK36" s="48"/>
      <c r="EUL36" s="48"/>
      <c r="EUM36" s="48"/>
      <c r="EUN36" s="48"/>
      <c r="EUO36" s="49"/>
      <c r="EUP36" s="49"/>
      <c r="EUQ36" s="49"/>
      <c r="EUR36" s="49"/>
      <c r="EUS36" s="24"/>
      <c r="EUT36" s="24"/>
      <c r="EUU36" s="23"/>
      <c r="EUV36" s="23"/>
      <c r="EUW36" s="48"/>
      <c r="EUX36" s="48"/>
      <c r="EUY36" s="48"/>
      <c r="EUZ36" s="48"/>
      <c r="EVA36" s="49"/>
      <c r="EVB36" s="49"/>
      <c r="EVC36" s="49"/>
      <c r="EVD36" s="49"/>
      <c r="EVE36" s="24"/>
      <c r="EVF36" s="24"/>
      <c r="EVG36" s="23"/>
      <c r="EVH36" s="23"/>
      <c r="EVI36" s="48"/>
      <c r="EVJ36" s="48"/>
      <c r="EVK36" s="48"/>
      <c r="EVL36" s="48"/>
      <c r="EVM36" s="49"/>
      <c r="EVN36" s="49"/>
      <c r="EVO36" s="49"/>
      <c r="EVP36" s="49"/>
      <c r="EVQ36" s="24"/>
      <c r="EVR36" s="24"/>
      <c r="EVS36" s="23"/>
      <c r="EVT36" s="23"/>
      <c r="EVU36" s="48"/>
      <c r="EVV36" s="48"/>
      <c r="EVW36" s="48"/>
      <c r="EVX36" s="48"/>
      <c r="EVY36" s="49"/>
      <c r="EVZ36" s="49"/>
      <c r="EWA36" s="49"/>
      <c r="EWB36" s="49"/>
      <c r="EWC36" s="24"/>
      <c r="EWD36" s="24"/>
      <c r="EWE36" s="23"/>
      <c r="EWF36" s="23"/>
      <c r="EWG36" s="48"/>
      <c r="EWH36" s="48"/>
      <c r="EWI36" s="48"/>
      <c r="EWJ36" s="48"/>
      <c r="EWK36" s="49"/>
      <c r="EWL36" s="49"/>
      <c r="EWM36" s="49"/>
      <c r="EWN36" s="49"/>
      <c r="EWO36" s="24"/>
      <c r="EWP36" s="24"/>
      <c r="EWQ36" s="23"/>
      <c r="EWR36" s="23"/>
      <c r="EWS36" s="48"/>
      <c r="EWT36" s="48"/>
      <c r="EWU36" s="48"/>
      <c r="EWV36" s="48"/>
      <c r="EWW36" s="49"/>
      <c r="EWX36" s="49"/>
      <c r="EWY36" s="49"/>
      <c r="EWZ36" s="49"/>
      <c r="EXA36" s="24"/>
      <c r="EXB36" s="24"/>
      <c r="EXC36" s="23"/>
      <c r="EXD36" s="23"/>
      <c r="EXE36" s="48"/>
      <c r="EXF36" s="48"/>
      <c r="EXG36" s="48"/>
      <c r="EXH36" s="48"/>
      <c r="EXI36" s="49"/>
      <c r="EXJ36" s="49"/>
      <c r="EXK36" s="49"/>
      <c r="EXL36" s="49"/>
      <c r="EXM36" s="24"/>
      <c r="EXN36" s="24"/>
      <c r="EXO36" s="23"/>
      <c r="EXP36" s="23"/>
      <c r="EXQ36" s="48"/>
      <c r="EXR36" s="48"/>
      <c r="EXS36" s="48"/>
      <c r="EXT36" s="48"/>
      <c r="EXU36" s="49"/>
      <c r="EXV36" s="49"/>
      <c r="EXW36" s="49"/>
      <c r="EXX36" s="49"/>
      <c r="EXY36" s="24"/>
      <c r="EXZ36" s="24"/>
      <c r="EYA36" s="23"/>
      <c r="EYB36" s="23"/>
      <c r="EYC36" s="48"/>
      <c r="EYD36" s="48"/>
      <c r="EYE36" s="48"/>
      <c r="EYF36" s="48"/>
      <c r="EYG36" s="49"/>
      <c r="EYH36" s="49"/>
      <c r="EYI36" s="49"/>
      <c r="EYJ36" s="49"/>
      <c r="EYK36" s="24"/>
      <c r="EYL36" s="24"/>
      <c r="EYM36" s="23"/>
      <c r="EYN36" s="23"/>
      <c r="EYO36" s="48"/>
      <c r="EYP36" s="48"/>
      <c r="EYQ36" s="48"/>
      <c r="EYR36" s="48"/>
      <c r="EYS36" s="49"/>
      <c r="EYT36" s="49"/>
      <c r="EYU36" s="49"/>
      <c r="EYV36" s="49"/>
      <c r="EYW36" s="24"/>
      <c r="EYX36" s="24"/>
      <c r="EYY36" s="23"/>
      <c r="EYZ36" s="23"/>
      <c r="EZA36" s="48"/>
      <c r="EZB36" s="48"/>
      <c r="EZC36" s="48"/>
      <c r="EZD36" s="48"/>
      <c r="EZE36" s="49"/>
      <c r="EZF36" s="49"/>
      <c r="EZG36" s="49"/>
      <c r="EZH36" s="49"/>
      <c r="EZI36" s="24"/>
      <c r="EZJ36" s="24"/>
      <c r="EZK36" s="23"/>
      <c r="EZL36" s="23"/>
      <c r="EZM36" s="48"/>
      <c r="EZN36" s="48"/>
      <c r="EZO36" s="48"/>
      <c r="EZP36" s="48"/>
      <c r="EZQ36" s="49"/>
      <c r="EZR36" s="49"/>
      <c r="EZS36" s="49"/>
      <c r="EZT36" s="49"/>
      <c r="EZU36" s="24"/>
      <c r="EZV36" s="24"/>
      <c r="EZW36" s="23"/>
      <c r="EZX36" s="23"/>
      <c r="EZY36" s="48"/>
      <c r="EZZ36" s="48"/>
      <c r="FAA36" s="48"/>
      <c r="FAB36" s="48"/>
      <c r="FAC36" s="49"/>
      <c r="FAD36" s="49"/>
      <c r="FAE36" s="49"/>
      <c r="FAF36" s="49"/>
      <c r="FAG36" s="24"/>
      <c r="FAH36" s="24"/>
      <c r="FAI36" s="23"/>
      <c r="FAJ36" s="23"/>
      <c r="FAK36" s="48"/>
      <c r="FAL36" s="48"/>
      <c r="FAM36" s="48"/>
      <c r="FAN36" s="48"/>
      <c r="FAO36" s="49"/>
      <c r="FAP36" s="49"/>
      <c r="FAQ36" s="49"/>
      <c r="FAR36" s="49"/>
      <c r="FAS36" s="24"/>
      <c r="FAT36" s="24"/>
      <c r="FAU36" s="23"/>
      <c r="FAV36" s="23"/>
      <c r="FAW36" s="48"/>
      <c r="FAX36" s="48"/>
      <c r="FAY36" s="48"/>
      <c r="FAZ36" s="48"/>
      <c r="FBA36" s="49"/>
      <c r="FBB36" s="49"/>
      <c r="FBC36" s="49"/>
      <c r="FBD36" s="49"/>
      <c r="FBE36" s="24"/>
      <c r="FBF36" s="24"/>
      <c r="FBG36" s="23"/>
      <c r="FBH36" s="23"/>
      <c r="FBI36" s="48"/>
      <c r="FBJ36" s="48"/>
      <c r="FBK36" s="48"/>
      <c r="FBL36" s="48"/>
      <c r="FBM36" s="49"/>
      <c r="FBN36" s="49"/>
      <c r="FBO36" s="49"/>
      <c r="FBP36" s="49"/>
      <c r="FBQ36" s="24"/>
      <c r="FBR36" s="24"/>
      <c r="FBS36" s="23"/>
      <c r="FBT36" s="23"/>
      <c r="FBU36" s="48"/>
      <c r="FBV36" s="48"/>
      <c r="FBW36" s="48"/>
      <c r="FBX36" s="48"/>
      <c r="FBY36" s="49"/>
      <c r="FBZ36" s="49"/>
      <c r="FCA36" s="49"/>
      <c r="FCB36" s="49"/>
      <c r="FCC36" s="24"/>
      <c r="FCD36" s="24"/>
      <c r="FCE36" s="23"/>
      <c r="FCF36" s="23"/>
      <c r="FCG36" s="48"/>
      <c r="FCH36" s="48"/>
      <c r="FCI36" s="48"/>
      <c r="FCJ36" s="48"/>
      <c r="FCK36" s="49"/>
      <c r="FCL36" s="49"/>
      <c r="FCM36" s="49"/>
      <c r="FCN36" s="49"/>
      <c r="FCO36" s="24"/>
      <c r="FCP36" s="24"/>
      <c r="FCQ36" s="23"/>
      <c r="FCR36" s="23"/>
      <c r="FCS36" s="48"/>
      <c r="FCT36" s="48"/>
      <c r="FCU36" s="48"/>
      <c r="FCV36" s="48"/>
      <c r="FCW36" s="49"/>
      <c r="FCX36" s="49"/>
      <c r="FCY36" s="49"/>
      <c r="FCZ36" s="49"/>
      <c r="FDA36" s="24"/>
      <c r="FDB36" s="24"/>
      <c r="FDC36" s="23"/>
      <c r="FDD36" s="23"/>
      <c r="FDE36" s="48"/>
      <c r="FDF36" s="48"/>
      <c r="FDG36" s="48"/>
      <c r="FDH36" s="48"/>
      <c r="FDI36" s="49"/>
      <c r="FDJ36" s="49"/>
      <c r="FDK36" s="49"/>
      <c r="FDL36" s="49"/>
      <c r="FDM36" s="24"/>
      <c r="FDN36" s="24"/>
      <c r="FDO36" s="23"/>
      <c r="FDP36" s="23"/>
      <c r="FDQ36" s="48"/>
      <c r="FDR36" s="48"/>
      <c r="FDS36" s="48"/>
      <c r="FDT36" s="48"/>
      <c r="FDU36" s="49"/>
      <c r="FDV36" s="49"/>
      <c r="FDW36" s="49"/>
      <c r="FDX36" s="49"/>
      <c r="FDY36" s="24"/>
      <c r="FDZ36" s="24"/>
      <c r="FEA36" s="23"/>
      <c r="FEB36" s="23"/>
      <c r="FEC36" s="48"/>
      <c r="FED36" s="48"/>
      <c r="FEE36" s="48"/>
      <c r="FEF36" s="48"/>
      <c r="FEG36" s="49"/>
      <c r="FEH36" s="49"/>
      <c r="FEI36" s="49"/>
      <c r="FEJ36" s="49"/>
      <c r="FEK36" s="24"/>
      <c r="FEL36" s="24"/>
      <c r="FEM36" s="23"/>
      <c r="FEN36" s="23"/>
      <c r="FEO36" s="48"/>
      <c r="FEP36" s="48"/>
      <c r="FEQ36" s="48"/>
      <c r="FER36" s="48"/>
      <c r="FES36" s="49"/>
      <c r="FET36" s="49"/>
      <c r="FEU36" s="49"/>
      <c r="FEV36" s="49"/>
      <c r="FEW36" s="24"/>
      <c r="FEX36" s="24"/>
      <c r="FEY36" s="23"/>
      <c r="FEZ36" s="23"/>
      <c r="FFA36" s="48"/>
      <c r="FFB36" s="48"/>
      <c r="FFC36" s="48"/>
      <c r="FFD36" s="48"/>
      <c r="FFE36" s="49"/>
      <c r="FFF36" s="49"/>
      <c r="FFG36" s="49"/>
      <c r="FFH36" s="49"/>
      <c r="FFI36" s="24"/>
      <c r="FFJ36" s="24"/>
      <c r="FFK36" s="23"/>
      <c r="FFL36" s="23"/>
      <c r="FFM36" s="48"/>
      <c r="FFN36" s="48"/>
      <c r="FFO36" s="48"/>
      <c r="FFP36" s="48"/>
      <c r="FFQ36" s="49"/>
      <c r="FFR36" s="49"/>
      <c r="FFS36" s="49"/>
      <c r="FFT36" s="49"/>
      <c r="FFU36" s="24"/>
      <c r="FFV36" s="24"/>
      <c r="FFW36" s="23"/>
      <c r="FFX36" s="23"/>
      <c r="FFY36" s="48"/>
      <c r="FFZ36" s="48"/>
      <c r="FGA36" s="48"/>
      <c r="FGB36" s="48"/>
      <c r="FGC36" s="49"/>
      <c r="FGD36" s="49"/>
      <c r="FGE36" s="49"/>
      <c r="FGF36" s="49"/>
      <c r="FGG36" s="24"/>
      <c r="FGH36" s="24"/>
      <c r="FGI36" s="23"/>
      <c r="FGJ36" s="23"/>
      <c r="FGK36" s="48"/>
      <c r="FGL36" s="48"/>
      <c r="FGM36" s="48"/>
      <c r="FGN36" s="48"/>
      <c r="FGO36" s="49"/>
      <c r="FGP36" s="49"/>
      <c r="FGQ36" s="49"/>
      <c r="FGR36" s="49"/>
      <c r="FGS36" s="24"/>
      <c r="FGT36" s="24"/>
      <c r="FGU36" s="23"/>
      <c r="FGV36" s="23"/>
      <c r="FGW36" s="48"/>
      <c r="FGX36" s="48"/>
      <c r="FGY36" s="48"/>
      <c r="FGZ36" s="48"/>
      <c r="FHA36" s="49"/>
      <c r="FHB36" s="49"/>
      <c r="FHC36" s="49"/>
      <c r="FHD36" s="49"/>
      <c r="FHE36" s="24"/>
      <c r="FHF36" s="24"/>
      <c r="FHG36" s="23"/>
      <c r="FHH36" s="23"/>
      <c r="FHI36" s="48"/>
      <c r="FHJ36" s="48"/>
      <c r="FHK36" s="48"/>
      <c r="FHL36" s="48"/>
      <c r="FHM36" s="49"/>
      <c r="FHN36" s="49"/>
      <c r="FHO36" s="49"/>
      <c r="FHP36" s="49"/>
      <c r="FHQ36" s="24"/>
      <c r="FHR36" s="24"/>
      <c r="FHS36" s="23"/>
      <c r="FHT36" s="23"/>
      <c r="FHU36" s="48"/>
      <c r="FHV36" s="48"/>
      <c r="FHW36" s="48"/>
      <c r="FHX36" s="48"/>
      <c r="FHY36" s="49"/>
      <c r="FHZ36" s="49"/>
      <c r="FIA36" s="49"/>
      <c r="FIB36" s="49"/>
      <c r="FIC36" s="24"/>
      <c r="FID36" s="24"/>
      <c r="FIE36" s="23"/>
      <c r="FIF36" s="23"/>
      <c r="FIG36" s="48"/>
      <c r="FIH36" s="48"/>
      <c r="FII36" s="48"/>
      <c r="FIJ36" s="48"/>
      <c r="FIK36" s="49"/>
      <c r="FIL36" s="49"/>
      <c r="FIM36" s="49"/>
      <c r="FIN36" s="49"/>
      <c r="FIO36" s="24"/>
      <c r="FIP36" s="24"/>
      <c r="FIQ36" s="23"/>
      <c r="FIR36" s="23"/>
      <c r="FIS36" s="48"/>
      <c r="FIT36" s="48"/>
      <c r="FIU36" s="48"/>
      <c r="FIV36" s="48"/>
      <c r="FIW36" s="49"/>
      <c r="FIX36" s="49"/>
      <c r="FIY36" s="49"/>
      <c r="FIZ36" s="49"/>
      <c r="FJA36" s="24"/>
      <c r="FJB36" s="24"/>
      <c r="FJC36" s="23"/>
      <c r="FJD36" s="23"/>
      <c r="FJE36" s="48"/>
      <c r="FJF36" s="48"/>
      <c r="FJG36" s="48"/>
      <c r="FJH36" s="48"/>
      <c r="FJI36" s="49"/>
      <c r="FJJ36" s="49"/>
      <c r="FJK36" s="49"/>
      <c r="FJL36" s="49"/>
      <c r="FJM36" s="24"/>
      <c r="FJN36" s="24"/>
      <c r="FJO36" s="23"/>
      <c r="FJP36" s="23"/>
      <c r="FJQ36" s="48"/>
      <c r="FJR36" s="48"/>
      <c r="FJS36" s="48"/>
      <c r="FJT36" s="48"/>
      <c r="FJU36" s="49"/>
      <c r="FJV36" s="49"/>
      <c r="FJW36" s="49"/>
      <c r="FJX36" s="49"/>
      <c r="FJY36" s="24"/>
      <c r="FJZ36" s="24"/>
      <c r="FKA36" s="23"/>
      <c r="FKB36" s="23"/>
      <c r="FKC36" s="48"/>
      <c r="FKD36" s="48"/>
      <c r="FKE36" s="48"/>
      <c r="FKF36" s="48"/>
      <c r="FKG36" s="49"/>
      <c r="FKH36" s="49"/>
      <c r="FKI36" s="49"/>
      <c r="FKJ36" s="49"/>
      <c r="FKK36" s="24"/>
      <c r="FKL36" s="24"/>
      <c r="FKM36" s="23"/>
      <c r="FKN36" s="23"/>
      <c r="FKO36" s="48"/>
      <c r="FKP36" s="48"/>
      <c r="FKQ36" s="48"/>
      <c r="FKR36" s="48"/>
      <c r="FKS36" s="49"/>
      <c r="FKT36" s="49"/>
      <c r="FKU36" s="49"/>
      <c r="FKV36" s="49"/>
      <c r="FKW36" s="24"/>
      <c r="FKX36" s="24"/>
      <c r="FKY36" s="23"/>
      <c r="FKZ36" s="23"/>
      <c r="FLA36" s="48"/>
      <c r="FLB36" s="48"/>
      <c r="FLC36" s="48"/>
      <c r="FLD36" s="48"/>
      <c r="FLE36" s="49"/>
      <c r="FLF36" s="49"/>
      <c r="FLG36" s="49"/>
      <c r="FLH36" s="49"/>
      <c r="FLI36" s="24"/>
      <c r="FLJ36" s="24"/>
      <c r="FLK36" s="23"/>
      <c r="FLL36" s="23"/>
      <c r="FLM36" s="48"/>
      <c r="FLN36" s="48"/>
      <c r="FLO36" s="48"/>
      <c r="FLP36" s="48"/>
      <c r="FLQ36" s="49"/>
      <c r="FLR36" s="49"/>
      <c r="FLS36" s="49"/>
      <c r="FLT36" s="49"/>
      <c r="FLU36" s="24"/>
      <c r="FLV36" s="24"/>
      <c r="FLW36" s="23"/>
      <c r="FLX36" s="23"/>
      <c r="FLY36" s="48"/>
      <c r="FLZ36" s="48"/>
      <c r="FMA36" s="48"/>
      <c r="FMB36" s="48"/>
      <c r="FMC36" s="49"/>
      <c r="FMD36" s="49"/>
      <c r="FME36" s="49"/>
      <c r="FMF36" s="49"/>
      <c r="FMG36" s="24"/>
      <c r="FMH36" s="24"/>
      <c r="FMI36" s="23"/>
      <c r="FMJ36" s="23"/>
      <c r="FMK36" s="48"/>
      <c r="FML36" s="48"/>
      <c r="FMM36" s="48"/>
      <c r="FMN36" s="48"/>
      <c r="FMO36" s="49"/>
      <c r="FMP36" s="49"/>
      <c r="FMQ36" s="49"/>
      <c r="FMR36" s="49"/>
      <c r="FMS36" s="24"/>
      <c r="FMT36" s="24"/>
      <c r="FMU36" s="23"/>
      <c r="FMV36" s="23"/>
      <c r="FMW36" s="48"/>
      <c r="FMX36" s="48"/>
      <c r="FMY36" s="48"/>
      <c r="FMZ36" s="48"/>
      <c r="FNA36" s="49"/>
      <c r="FNB36" s="49"/>
      <c r="FNC36" s="49"/>
      <c r="FND36" s="49"/>
      <c r="FNE36" s="24"/>
      <c r="FNF36" s="24"/>
      <c r="FNG36" s="23"/>
      <c r="FNH36" s="23"/>
      <c r="FNI36" s="48"/>
      <c r="FNJ36" s="48"/>
      <c r="FNK36" s="48"/>
      <c r="FNL36" s="48"/>
      <c r="FNM36" s="49"/>
      <c r="FNN36" s="49"/>
      <c r="FNO36" s="49"/>
      <c r="FNP36" s="49"/>
      <c r="FNQ36" s="24"/>
      <c r="FNR36" s="24"/>
      <c r="FNS36" s="23"/>
      <c r="FNT36" s="23"/>
      <c r="FNU36" s="48"/>
      <c r="FNV36" s="48"/>
      <c r="FNW36" s="48"/>
      <c r="FNX36" s="48"/>
      <c r="FNY36" s="49"/>
      <c r="FNZ36" s="49"/>
      <c r="FOA36" s="49"/>
      <c r="FOB36" s="49"/>
      <c r="FOC36" s="24"/>
      <c r="FOD36" s="24"/>
      <c r="FOE36" s="23"/>
      <c r="FOF36" s="23"/>
      <c r="FOG36" s="48"/>
      <c r="FOH36" s="48"/>
      <c r="FOI36" s="48"/>
      <c r="FOJ36" s="48"/>
      <c r="FOK36" s="49"/>
      <c r="FOL36" s="49"/>
      <c r="FOM36" s="49"/>
      <c r="FON36" s="49"/>
      <c r="FOO36" s="24"/>
      <c r="FOP36" s="24"/>
      <c r="FOQ36" s="23"/>
      <c r="FOR36" s="23"/>
      <c r="FOS36" s="48"/>
      <c r="FOT36" s="48"/>
      <c r="FOU36" s="48"/>
      <c r="FOV36" s="48"/>
      <c r="FOW36" s="49"/>
      <c r="FOX36" s="49"/>
      <c r="FOY36" s="49"/>
      <c r="FOZ36" s="49"/>
      <c r="FPA36" s="24"/>
      <c r="FPB36" s="24"/>
      <c r="FPC36" s="23"/>
      <c r="FPD36" s="23"/>
      <c r="FPE36" s="48"/>
      <c r="FPF36" s="48"/>
      <c r="FPG36" s="48"/>
      <c r="FPH36" s="48"/>
      <c r="FPI36" s="49"/>
      <c r="FPJ36" s="49"/>
      <c r="FPK36" s="49"/>
      <c r="FPL36" s="49"/>
      <c r="FPM36" s="24"/>
      <c r="FPN36" s="24"/>
      <c r="FPO36" s="23"/>
      <c r="FPP36" s="23"/>
      <c r="FPQ36" s="48"/>
      <c r="FPR36" s="48"/>
      <c r="FPS36" s="48"/>
      <c r="FPT36" s="48"/>
      <c r="FPU36" s="49"/>
      <c r="FPV36" s="49"/>
      <c r="FPW36" s="49"/>
      <c r="FPX36" s="49"/>
      <c r="FPY36" s="24"/>
      <c r="FPZ36" s="24"/>
      <c r="FQA36" s="23"/>
      <c r="FQB36" s="23"/>
      <c r="FQC36" s="48"/>
      <c r="FQD36" s="48"/>
      <c r="FQE36" s="48"/>
      <c r="FQF36" s="48"/>
      <c r="FQG36" s="49"/>
      <c r="FQH36" s="49"/>
      <c r="FQI36" s="49"/>
      <c r="FQJ36" s="49"/>
      <c r="FQK36" s="24"/>
      <c r="FQL36" s="24"/>
      <c r="FQM36" s="23"/>
      <c r="FQN36" s="23"/>
      <c r="FQO36" s="48"/>
      <c r="FQP36" s="48"/>
      <c r="FQQ36" s="48"/>
      <c r="FQR36" s="48"/>
      <c r="FQS36" s="49"/>
      <c r="FQT36" s="49"/>
      <c r="FQU36" s="49"/>
      <c r="FQV36" s="49"/>
      <c r="FQW36" s="24"/>
      <c r="FQX36" s="24"/>
      <c r="FQY36" s="23"/>
      <c r="FQZ36" s="23"/>
      <c r="FRA36" s="48"/>
      <c r="FRB36" s="48"/>
      <c r="FRC36" s="48"/>
      <c r="FRD36" s="48"/>
      <c r="FRE36" s="49"/>
      <c r="FRF36" s="49"/>
      <c r="FRG36" s="49"/>
      <c r="FRH36" s="49"/>
      <c r="FRI36" s="24"/>
      <c r="FRJ36" s="24"/>
      <c r="FRK36" s="23"/>
      <c r="FRL36" s="23"/>
      <c r="FRM36" s="48"/>
      <c r="FRN36" s="48"/>
      <c r="FRO36" s="48"/>
      <c r="FRP36" s="48"/>
      <c r="FRQ36" s="49"/>
      <c r="FRR36" s="49"/>
      <c r="FRS36" s="49"/>
      <c r="FRT36" s="49"/>
      <c r="FRU36" s="24"/>
      <c r="FRV36" s="24"/>
      <c r="FRW36" s="23"/>
      <c r="FRX36" s="23"/>
      <c r="FRY36" s="48"/>
      <c r="FRZ36" s="48"/>
      <c r="FSA36" s="48"/>
      <c r="FSB36" s="48"/>
      <c r="FSC36" s="49"/>
      <c r="FSD36" s="49"/>
      <c r="FSE36" s="49"/>
      <c r="FSF36" s="49"/>
      <c r="FSG36" s="24"/>
      <c r="FSH36" s="24"/>
      <c r="FSI36" s="23"/>
      <c r="FSJ36" s="23"/>
      <c r="FSK36" s="48"/>
      <c r="FSL36" s="48"/>
      <c r="FSM36" s="48"/>
      <c r="FSN36" s="48"/>
      <c r="FSO36" s="49"/>
      <c r="FSP36" s="49"/>
      <c r="FSQ36" s="49"/>
      <c r="FSR36" s="49"/>
      <c r="FSS36" s="24"/>
      <c r="FST36" s="24"/>
      <c r="FSU36" s="23"/>
      <c r="FSV36" s="23"/>
      <c r="FSW36" s="48"/>
      <c r="FSX36" s="48"/>
      <c r="FSY36" s="48"/>
      <c r="FSZ36" s="48"/>
      <c r="FTA36" s="49"/>
      <c r="FTB36" s="49"/>
      <c r="FTC36" s="49"/>
      <c r="FTD36" s="49"/>
      <c r="FTE36" s="24"/>
      <c r="FTF36" s="24"/>
      <c r="FTG36" s="23"/>
      <c r="FTH36" s="23"/>
      <c r="FTI36" s="48"/>
      <c r="FTJ36" s="48"/>
      <c r="FTK36" s="48"/>
      <c r="FTL36" s="48"/>
      <c r="FTM36" s="49"/>
      <c r="FTN36" s="49"/>
      <c r="FTO36" s="49"/>
      <c r="FTP36" s="49"/>
      <c r="FTQ36" s="24"/>
      <c r="FTR36" s="24"/>
      <c r="FTS36" s="23"/>
      <c r="FTT36" s="23"/>
      <c r="FTU36" s="48"/>
      <c r="FTV36" s="48"/>
      <c r="FTW36" s="48"/>
      <c r="FTX36" s="48"/>
      <c r="FTY36" s="49"/>
      <c r="FTZ36" s="49"/>
      <c r="FUA36" s="49"/>
      <c r="FUB36" s="49"/>
      <c r="FUC36" s="24"/>
      <c r="FUD36" s="24"/>
      <c r="FUE36" s="23"/>
      <c r="FUF36" s="23"/>
      <c r="FUG36" s="48"/>
      <c r="FUH36" s="48"/>
      <c r="FUI36" s="48"/>
      <c r="FUJ36" s="48"/>
      <c r="FUK36" s="49"/>
      <c r="FUL36" s="49"/>
      <c r="FUM36" s="49"/>
      <c r="FUN36" s="49"/>
      <c r="FUO36" s="24"/>
      <c r="FUP36" s="24"/>
      <c r="FUQ36" s="23"/>
      <c r="FUR36" s="23"/>
      <c r="FUS36" s="48"/>
      <c r="FUT36" s="48"/>
      <c r="FUU36" s="48"/>
      <c r="FUV36" s="48"/>
      <c r="FUW36" s="49"/>
      <c r="FUX36" s="49"/>
      <c r="FUY36" s="49"/>
      <c r="FUZ36" s="49"/>
      <c r="FVA36" s="24"/>
      <c r="FVB36" s="24"/>
      <c r="FVC36" s="23"/>
      <c r="FVD36" s="23"/>
      <c r="FVE36" s="48"/>
      <c r="FVF36" s="48"/>
      <c r="FVG36" s="48"/>
      <c r="FVH36" s="48"/>
      <c r="FVI36" s="49"/>
      <c r="FVJ36" s="49"/>
      <c r="FVK36" s="49"/>
      <c r="FVL36" s="49"/>
      <c r="FVM36" s="24"/>
      <c r="FVN36" s="24"/>
      <c r="FVO36" s="23"/>
      <c r="FVP36" s="23"/>
      <c r="FVQ36" s="48"/>
      <c r="FVR36" s="48"/>
      <c r="FVS36" s="48"/>
      <c r="FVT36" s="48"/>
      <c r="FVU36" s="49"/>
      <c r="FVV36" s="49"/>
      <c r="FVW36" s="49"/>
      <c r="FVX36" s="49"/>
      <c r="FVY36" s="24"/>
      <c r="FVZ36" s="24"/>
      <c r="FWA36" s="23"/>
      <c r="FWB36" s="23"/>
      <c r="FWC36" s="48"/>
      <c r="FWD36" s="48"/>
      <c r="FWE36" s="48"/>
      <c r="FWF36" s="48"/>
      <c r="FWG36" s="49"/>
      <c r="FWH36" s="49"/>
      <c r="FWI36" s="49"/>
      <c r="FWJ36" s="49"/>
      <c r="FWK36" s="24"/>
      <c r="FWL36" s="24"/>
      <c r="FWM36" s="23"/>
      <c r="FWN36" s="23"/>
      <c r="FWO36" s="48"/>
      <c r="FWP36" s="48"/>
      <c r="FWQ36" s="48"/>
      <c r="FWR36" s="48"/>
      <c r="FWS36" s="49"/>
      <c r="FWT36" s="49"/>
      <c r="FWU36" s="49"/>
      <c r="FWV36" s="49"/>
      <c r="FWW36" s="24"/>
      <c r="FWX36" s="24"/>
      <c r="FWY36" s="23"/>
      <c r="FWZ36" s="23"/>
      <c r="FXA36" s="48"/>
      <c r="FXB36" s="48"/>
      <c r="FXC36" s="48"/>
      <c r="FXD36" s="48"/>
      <c r="FXE36" s="49"/>
      <c r="FXF36" s="49"/>
      <c r="FXG36" s="49"/>
      <c r="FXH36" s="49"/>
      <c r="FXI36" s="24"/>
      <c r="FXJ36" s="24"/>
      <c r="FXK36" s="23"/>
      <c r="FXL36" s="23"/>
      <c r="FXM36" s="48"/>
      <c r="FXN36" s="48"/>
      <c r="FXO36" s="48"/>
      <c r="FXP36" s="48"/>
      <c r="FXQ36" s="49"/>
      <c r="FXR36" s="49"/>
      <c r="FXS36" s="49"/>
      <c r="FXT36" s="49"/>
      <c r="FXU36" s="24"/>
      <c r="FXV36" s="24"/>
      <c r="FXW36" s="23"/>
      <c r="FXX36" s="23"/>
      <c r="FXY36" s="48"/>
      <c r="FXZ36" s="48"/>
      <c r="FYA36" s="48"/>
      <c r="FYB36" s="48"/>
      <c r="FYC36" s="49"/>
      <c r="FYD36" s="49"/>
      <c r="FYE36" s="49"/>
      <c r="FYF36" s="49"/>
      <c r="FYG36" s="24"/>
      <c r="FYH36" s="24"/>
      <c r="FYI36" s="23"/>
      <c r="FYJ36" s="23"/>
      <c r="FYK36" s="48"/>
      <c r="FYL36" s="48"/>
      <c r="FYM36" s="48"/>
      <c r="FYN36" s="48"/>
      <c r="FYO36" s="49"/>
      <c r="FYP36" s="49"/>
      <c r="FYQ36" s="49"/>
      <c r="FYR36" s="49"/>
      <c r="FYS36" s="24"/>
      <c r="FYT36" s="24"/>
      <c r="FYU36" s="23"/>
      <c r="FYV36" s="23"/>
      <c r="FYW36" s="48"/>
      <c r="FYX36" s="48"/>
      <c r="FYY36" s="48"/>
      <c r="FYZ36" s="48"/>
      <c r="FZA36" s="49"/>
      <c r="FZB36" s="49"/>
      <c r="FZC36" s="49"/>
      <c r="FZD36" s="49"/>
      <c r="FZE36" s="24"/>
      <c r="FZF36" s="24"/>
      <c r="FZG36" s="23"/>
      <c r="FZH36" s="23"/>
      <c r="FZI36" s="48"/>
      <c r="FZJ36" s="48"/>
      <c r="FZK36" s="48"/>
      <c r="FZL36" s="48"/>
      <c r="FZM36" s="49"/>
      <c r="FZN36" s="49"/>
      <c r="FZO36" s="49"/>
      <c r="FZP36" s="49"/>
      <c r="FZQ36" s="24"/>
      <c r="FZR36" s="24"/>
      <c r="FZS36" s="23"/>
      <c r="FZT36" s="23"/>
      <c r="FZU36" s="48"/>
      <c r="FZV36" s="48"/>
      <c r="FZW36" s="48"/>
      <c r="FZX36" s="48"/>
      <c r="FZY36" s="49"/>
      <c r="FZZ36" s="49"/>
      <c r="GAA36" s="49"/>
      <c r="GAB36" s="49"/>
      <c r="GAC36" s="24"/>
      <c r="GAD36" s="24"/>
      <c r="GAE36" s="23"/>
      <c r="GAF36" s="23"/>
      <c r="GAG36" s="48"/>
      <c r="GAH36" s="48"/>
      <c r="GAI36" s="48"/>
      <c r="GAJ36" s="48"/>
      <c r="GAK36" s="49"/>
      <c r="GAL36" s="49"/>
      <c r="GAM36" s="49"/>
      <c r="GAN36" s="49"/>
      <c r="GAO36" s="24"/>
      <c r="GAP36" s="24"/>
      <c r="GAQ36" s="23"/>
      <c r="GAR36" s="23"/>
      <c r="GAS36" s="48"/>
      <c r="GAT36" s="48"/>
      <c r="GAU36" s="48"/>
      <c r="GAV36" s="48"/>
      <c r="GAW36" s="49"/>
      <c r="GAX36" s="49"/>
      <c r="GAY36" s="49"/>
      <c r="GAZ36" s="49"/>
      <c r="GBA36" s="24"/>
      <c r="GBB36" s="24"/>
      <c r="GBC36" s="23"/>
      <c r="GBD36" s="23"/>
      <c r="GBE36" s="48"/>
      <c r="GBF36" s="48"/>
      <c r="GBG36" s="48"/>
      <c r="GBH36" s="48"/>
      <c r="GBI36" s="49"/>
      <c r="GBJ36" s="49"/>
      <c r="GBK36" s="49"/>
      <c r="GBL36" s="49"/>
      <c r="GBM36" s="24"/>
      <c r="GBN36" s="24"/>
      <c r="GBO36" s="23"/>
      <c r="GBP36" s="23"/>
      <c r="GBQ36" s="48"/>
      <c r="GBR36" s="48"/>
      <c r="GBS36" s="48"/>
      <c r="GBT36" s="48"/>
      <c r="GBU36" s="49"/>
      <c r="GBV36" s="49"/>
      <c r="GBW36" s="49"/>
      <c r="GBX36" s="49"/>
      <c r="GBY36" s="24"/>
      <c r="GBZ36" s="24"/>
      <c r="GCA36" s="23"/>
      <c r="GCB36" s="23"/>
      <c r="GCC36" s="48"/>
      <c r="GCD36" s="48"/>
      <c r="GCE36" s="48"/>
      <c r="GCF36" s="48"/>
      <c r="GCG36" s="49"/>
      <c r="GCH36" s="49"/>
      <c r="GCI36" s="49"/>
      <c r="GCJ36" s="49"/>
      <c r="GCK36" s="24"/>
      <c r="GCL36" s="24"/>
      <c r="GCM36" s="23"/>
      <c r="GCN36" s="23"/>
      <c r="GCO36" s="48"/>
      <c r="GCP36" s="48"/>
      <c r="GCQ36" s="48"/>
      <c r="GCR36" s="48"/>
      <c r="GCS36" s="49"/>
      <c r="GCT36" s="49"/>
      <c r="GCU36" s="49"/>
      <c r="GCV36" s="49"/>
      <c r="GCW36" s="24"/>
      <c r="GCX36" s="24"/>
      <c r="GCY36" s="23"/>
      <c r="GCZ36" s="23"/>
      <c r="GDA36" s="48"/>
      <c r="GDB36" s="48"/>
      <c r="GDC36" s="48"/>
      <c r="GDD36" s="48"/>
      <c r="GDE36" s="49"/>
      <c r="GDF36" s="49"/>
      <c r="GDG36" s="49"/>
      <c r="GDH36" s="49"/>
      <c r="GDI36" s="24"/>
      <c r="GDJ36" s="24"/>
      <c r="GDK36" s="23"/>
      <c r="GDL36" s="23"/>
      <c r="GDM36" s="48"/>
      <c r="GDN36" s="48"/>
      <c r="GDO36" s="48"/>
      <c r="GDP36" s="48"/>
      <c r="GDQ36" s="49"/>
      <c r="GDR36" s="49"/>
      <c r="GDS36" s="49"/>
      <c r="GDT36" s="49"/>
      <c r="GDU36" s="24"/>
      <c r="GDV36" s="24"/>
      <c r="GDW36" s="23"/>
      <c r="GDX36" s="23"/>
      <c r="GDY36" s="48"/>
      <c r="GDZ36" s="48"/>
      <c r="GEA36" s="48"/>
      <c r="GEB36" s="48"/>
      <c r="GEC36" s="49"/>
      <c r="GED36" s="49"/>
      <c r="GEE36" s="49"/>
      <c r="GEF36" s="49"/>
      <c r="GEG36" s="24"/>
      <c r="GEH36" s="24"/>
      <c r="GEI36" s="23"/>
      <c r="GEJ36" s="23"/>
      <c r="GEK36" s="48"/>
      <c r="GEL36" s="48"/>
      <c r="GEM36" s="48"/>
      <c r="GEN36" s="48"/>
      <c r="GEO36" s="49"/>
      <c r="GEP36" s="49"/>
      <c r="GEQ36" s="49"/>
      <c r="GER36" s="49"/>
      <c r="GES36" s="24"/>
      <c r="GET36" s="24"/>
      <c r="GEU36" s="23"/>
      <c r="GEV36" s="23"/>
      <c r="GEW36" s="48"/>
      <c r="GEX36" s="48"/>
      <c r="GEY36" s="48"/>
      <c r="GEZ36" s="48"/>
      <c r="GFA36" s="49"/>
      <c r="GFB36" s="49"/>
      <c r="GFC36" s="49"/>
      <c r="GFD36" s="49"/>
      <c r="GFE36" s="24"/>
      <c r="GFF36" s="24"/>
      <c r="GFG36" s="23"/>
      <c r="GFH36" s="23"/>
      <c r="GFI36" s="48"/>
      <c r="GFJ36" s="48"/>
      <c r="GFK36" s="48"/>
      <c r="GFL36" s="48"/>
      <c r="GFM36" s="49"/>
      <c r="GFN36" s="49"/>
      <c r="GFO36" s="49"/>
      <c r="GFP36" s="49"/>
      <c r="GFQ36" s="24"/>
      <c r="GFR36" s="24"/>
      <c r="GFS36" s="23"/>
      <c r="GFT36" s="23"/>
      <c r="GFU36" s="48"/>
      <c r="GFV36" s="48"/>
      <c r="GFW36" s="48"/>
      <c r="GFX36" s="48"/>
      <c r="GFY36" s="49"/>
      <c r="GFZ36" s="49"/>
      <c r="GGA36" s="49"/>
      <c r="GGB36" s="49"/>
      <c r="GGC36" s="24"/>
      <c r="GGD36" s="24"/>
      <c r="GGE36" s="23"/>
      <c r="GGF36" s="23"/>
      <c r="GGG36" s="48"/>
      <c r="GGH36" s="48"/>
      <c r="GGI36" s="48"/>
      <c r="GGJ36" s="48"/>
      <c r="GGK36" s="49"/>
      <c r="GGL36" s="49"/>
      <c r="GGM36" s="49"/>
      <c r="GGN36" s="49"/>
      <c r="GGO36" s="24"/>
      <c r="GGP36" s="24"/>
      <c r="GGQ36" s="23"/>
      <c r="GGR36" s="23"/>
      <c r="GGS36" s="48"/>
      <c r="GGT36" s="48"/>
      <c r="GGU36" s="48"/>
      <c r="GGV36" s="48"/>
      <c r="GGW36" s="49"/>
      <c r="GGX36" s="49"/>
      <c r="GGY36" s="49"/>
      <c r="GGZ36" s="49"/>
      <c r="GHA36" s="24"/>
      <c r="GHB36" s="24"/>
      <c r="GHC36" s="23"/>
      <c r="GHD36" s="23"/>
      <c r="GHE36" s="48"/>
      <c r="GHF36" s="48"/>
      <c r="GHG36" s="48"/>
      <c r="GHH36" s="48"/>
      <c r="GHI36" s="49"/>
      <c r="GHJ36" s="49"/>
      <c r="GHK36" s="49"/>
      <c r="GHL36" s="49"/>
      <c r="GHM36" s="24"/>
      <c r="GHN36" s="24"/>
      <c r="GHO36" s="23"/>
      <c r="GHP36" s="23"/>
      <c r="GHQ36" s="48"/>
      <c r="GHR36" s="48"/>
      <c r="GHS36" s="48"/>
      <c r="GHT36" s="48"/>
      <c r="GHU36" s="49"/>
      <c r="GHV36" s="49"/>
      <c r="GHW36" s="49"/>
      <c r="GHX36" s="49"/>
      <c r="GHY36" s="24"/>
      <c r="GHZ36" s="24"/>
      <c r="GIA36" s="23"/>
      <c r="GIB36" s="23"/>
      <c r="GIC36" s="48"/>
      <c r="GID36" s="48"/>
      <c r="GIE36" s="48"/>
      <c r="GIF36" s="48"/>
      <c r="GIG36" s="49"/>
      <c r="GIH36" s="49"/>
      <c r="GII36" s="49"/>
      <c r="GIJ36" s="49"/>
      <c r="GIK36" s="24"/>
      <c r="GIL36" s="24"/>
      <c r="GIM36" s="23"/>
      <c r="GIN36" s="23"/>
      <c r="GIO36" s="48"/>
      <c r="GIP36" s="48"/>
      <c r="GIQ36" s="48"/>
      <c r="GIR36" s="48"/>
      <c r="GIS36" s="49"/>
      <c r="GIT36" s="49"/>
      <c r="GIU36" s="49"/>
      <c r="GIV36" s="49"/>
      <c r="GIW36" s="24"/>
      <c r="GIX36" s="24"/>
      <c r="GIY36" s="23"/>
      <c r="GIZ36" s="23"/>
      <c r="GJA36" s="48"/>
      <c r="GJB36" s="48"/>
      <c r="GJC36" s="48"/>
      <c r="GJD36" s="48"/>
      <c r="GJE36" s="49"/>
      <c r="GJF36" s="49"/>
      <c r="GJG36" s="49"/>
      <c r="GJH36" s="49"/>
      <c r="GJI36" s="24"/>
      <c r="GJJ36" s="24"/>
      <c r="GJK36" s="23"/>
      <c r="GJL36" s="23"/>
      <c r="GJM36" s="48"/>
      <c r="GJN36" s="48"/>
      <c r="GJO36" s="48"/>
      <c r="GJP36" s="48"/>
      <c r="GJQ36" s="49"/>
      <c r="GJR36" s="49"/>
      <c r="GJS36" s="49"/>
      <c r="GJT36" s="49"/>
      <c r="GJU36" s="24"/>
      <c r="GJV36" s="24"/>
      <c r="GJW36" s="23"/>
      <c r="GJX36" s="23"/>
      <c r="GJY36" s="48"/>
      <c r="GJZ36" s="48"/>
      <c r="GKA36" s="48"/>
      <c r="GKB36" s="48"/>
      <c r="GKC36" s="49"/>
      <c r="GKD36" s="49"/>
      <c r="GKE36" s="49"/>
      <c r="GKF36" s="49"/>
      <c r="GKG36" s="24"/>
      <c r="GKH36" s="24"/>
      <c r="GKI36" s="23"/>
      <c r="GKJ36" s="23"/>
      <c r="GKK36" s="48"/>
      <c r="GKL36" s="48"/>
      <c r="GKM36" s="48"/>
      <c r="GKN36" s="48"/>
      <c r="GKO36" s="49"/>
      <c r="GKP36" s="49"/>
      <c r="GKQ36" s="49"/>
      <c r="GKR36" s="49"/>
      <c r="GKS36" s="24"/>
      <c r="GKT36" s="24"/>
      <c r="GKU36" s="23"/>
      <c r="GKV36" s="23"/>
      <c r="GKW36" s="48"/>
      <c r="GKX36" s="48"/>
      <c r="GKY36" s="48"/>
      <c r="GKZ36" s="48"/>
      <c r="GLA36" s="49"/>
      <c r="GLB36" s="49"/>
      <c r="GLC36" s="49"/>
      <c r="GLD36" s="49"/>
      <c r="GLE36" s="24"/>
      <c r="GLF36" s="24"/>
      <c r="GLG36" s="23"/>
      <c r="GLH36" s="23"/>
      <c r="GLI36" s="48"/>
      <c r="GLJ36" s="48"/>
      <c r="GLK36" s="48"/>
      <c r="GLL36" s="48"/>
      <c r="GLM36" s="49"/>
      <c r="GLN36" s="49"/>
      <c r="GLO36" s="49"/>
      <c r="GLP36" s="49"/>
      <c r="GLQ36" s="24"/>
      <c r="GLR36" s="24"/>
      <c r="GLS36" s="23"/>
      <c r="GLT36" s="23"/>
      <c r="GLU36" s="48"/>
      <c r="GLV36" s="48"/>
      <c r="GLW36" s="48"/>
      <c r="GLX36" s="48"/>
      <c r="GLY36" s="49"/>
      <c r="GLZ36" s="49"/>
      <c r="GMA36" s="49"/>
      <c r="GMB36" s="49"/>
      <c r="GMC36" s="24"/>
      <c r="GMD36" s="24"/>
      <c r="GME36" s="23"/>
      <c r="GMF36" s="23"/>
      <c r="GMG36" s="48"/>
      <c r="GMH36" s="48"/>
      <c r="GMI36" s="48"/>
      <c r="GMJ36" s="48"/>
      <c r="GMK36" s="49"/>
      <c r="GML36" s="49"/>
      <c r="GMM36" s="49"/>
      <c r="GMN36" s="49"/>
      <c r="GMO36" s="24"/>
      <c r="GMP36" s="24"/>
      <c r="GMQ36" s="23"/>
      <c r="GMR36" s="23"/>
      <c r="GMS36" s="48"/>
      <c r="GMT36" s="48"/>
      <c r="GMU36" s="48"/>
      <c r="GMV36" s="48"/>
      <c r="GMW36" s="49"/>
      <c r="GMX36" s="49"/>
      <c r="GMY36" s="49"/>
      <c r="GMZ36" s="49"/>
      <c r="GNA36" s="24"/>
      <c r="GNB36" s="24"/>
      <c r="GNC36" s="23"/>
      <c r="GND36" s="23"/>
      <c r="GNE36" s="48"/>
      <c r="GNF36" s="48"/>
      <c r="GNG36" s="48"/>
      <c r="GNH36" s="48"/>
      <c r="GNI36" s="49"/>
      <c r="GNJ36" s="49"/>
      <c r="GNK36" s="49"/>
      <c r="GNL36" s="49"/>
      <c r="GNM36" s="24"/>
      <c r="GNN36" s="24"/>
      <c r="GNO36" s="23"/>
      <c r="GNP36" s="23"/>
      <c r="GNQ36" s="48"/>
      <c r="GNR36" s="48"/>
      <c r="GNS36" s="48"/>
      <c r="GNT36" s="48"/>
      <c r="GNU36" s="49"/>
      <c r="GNV36" s="49"/>
      <c r="GNW36" s="49"/>
      <c r="GNX36" s="49"/>
      <c r="GNY36" s="24"/>
      <c r="GNZ36" s="24"/>
      <c r="GOA36" s="23"/>
      <c r="GOB36" s="23"/>
      <c r="GOC36" s="48"/>
      <c r="GOD36" s="48"/>
      <c r="GOE36" s="48"/>
      <c r="GOF36" s="48"/>
      <c r="GOG36" s="49"/>
      <c r="GOH36" s="49"/>
      <c r="GOI36" s="49"/>
      <c r="GOJ36" s="49"/>
      <c r="GOK36" s="24"/>
      <c r="GOL36" s="24"/>
      <c r="GOM36" s="23"/>
      <c r="GON36" s="23"/>
      <c r="GOO36" s="48"/>
      <c r="GOP36" s="48"/>
      <c r="GOQ36" s="48"/>
      <c r="GOR36" s="48"/>
      <c r="GOS36" s="49"/>
      <c r="GOT36" s="49"/>
      <c r="GOU36" s="49"/>
      <c r="GOV36" s="49"/>
      <c r="GOW36" s="24"/>
      <c r="GOX36" s="24"/>
      <c r="GOY36" s="23"/>
      <c r="GOZ36" s="23"/>
      <c r="GPA36" s="48"/>
      <c r="GPB36" s="48"/>
      <c r="GPC36" s="48"/>
      <c r="GPD36" s="48"/>
      <c r="GPE36" s="49"/>
      <c r="GPF36" s="49"/>
      <c r="GPG36" s="49"/>
      <c r="GPH36" s="49"/>
      <c r="GPI36" s="24"/>
      <c r="GPJ36" s="24"/>
      <c r="GPK36" s="23"/>
      <c r="GPL36" s="23"/>
      <c r="GPM36" s="48"/>
      <c r="GPN36" s="48"/>
      <c r="GPO36" s="48"/>
      <c r="GPP36" s="48"/>
      <c r="GPQ36" s="49"/>
      <c r="GPR36" s="49"/>
      <c r="GPS36" s="49"/>
      <c r="GPT36" s="49"/>
      <c r="GPU36" s="24"/>
      <c r="GPV36" s="24"/>
      <c r="GPW36" s="23"/>
      <c r="GPX36" s="23"/>
      <c r="GPY36" s="48"/>
      <c r="GPZ36" s="48"/>
      <c r="GQA36" s="48"/>
      <c r="GQB36" s="48"/>
      <c r="GQC36" s="49"/>
      <c r="GQD36" s="49"/>
      <c r="GQE36" s="49"/>
      <c r="GQF36" s="49"/>
      <c r="GQG36" s="24"/>
      <c r="GQH36" s="24"/>
      <c r="GQI36" s="23"/>
      <c r="GQJ36" s="23"/>
      <c r="GQK36" s="48"/>
      <c r="GQL36" s="48"/>
      <c r="GQM36" s="48"/>
      <c r="GQN36" s="48"/>
      <c r="GQO36" s="49"/>
      <c r="GQP36" s="49"/>
      <c r="GQQ36" s="49"/>
      <c r="GQR36" s="49"/>
      <c r="GQS36" s="24"/>
      <c r="GQT36" s="24"/>
      <c r="GQU36" s="23"/>
      <c r="GQV36" s="23"/>
      <c r="GQW36" s="48"/>
      <c r="GQX36" s="48"/>
      <c r="GQY36" s="48"/>
      <c r="GQZ36" s="48"/>
      <c r="GRA36" s="49"/>
      <c r="GRB36" s="49"/>
      <c r="GRC36" s="49"/>
      <c r="GRD36" s="49"/>
      <c r="GRE36" s="24"/>
      <c r="GRF36" s="24"/>
      <c r="GRG36" s="23"/>
      <c r="GRH36" s="23"/>
      <c r="GRI36" s="48"/>
      <c r="GRJ36" s="48"/>
      <c r="GRK36" s="48"/>
      <c r="GRL36" s="48"/>
      <c r="GRM36" s="49"/>
      <c r="GRN36" s="49"/>
      <c r="GRO36" s="49"/>
      <c r="GRP36" s="49"/>
      <c r="GRQ36" s="24"/>
      <c r="GRR36" s="24"/>
      <c r="GRS36" s="23"/>
      <c r="GRT36" s="23"/>
      <c r="GRU36" s="48"/>
      <c r="GRV36" s="48"/>
      <c r="GRW36" s="48"/>
      <c r="GRX36" s="48"/>
      <c r="GRY36" s="49"/>
      <c r="GRZ36" s="49"/>
      <c r="GSA36" s="49"/>
      <c r="GSB36" s="49"/>
      <c r="GSC36" s="24"/>
      <c r="GSD36" s="24"/>
      <c r="GSE36" s="23"/>
      <c r="GSF36" s="23"/>
      <c r="GSG36" s="48"/>
      <c r="GSH36" s="48"/>
      <c r="GSI36" s="48"/>
      <c r="GSJ36" s="48"/>
      <c r="GSK36" s="49"/>
      <c r="GSL36" s="49"/>
      <c r="GSM36" s="49"/>
      <c r="GSN36" s="49"/>
      <c r="GSO36" s="24"/>
      <c r="GSP36" s="24"/>
      <c r="GSQ36" s="23"/>
      <c r="GSR36" s="23"/>
      <c r="GSS36" s="48"/>
      <c r="GST36" s="48"/>
      <c r="GSU36" s="48"/>
      <c r="GSV36" s="48"/>
      <c r="GSW36" s="49"/>
      <c r="GSX36" s="49"/>
      <c r="GSY36" s="49"/>
      <c r="GSZ36" s="49"/>
      <c r="GTA36" s="24"/>
      <c r="GTB36" s="24"/>
      <c r="GTC36" s="23"/>
      <c r="GTD36" s="23"/>
      <c r="GTE36" s="48"/>
      <c r="GTF36" s="48"/>
      <c r="GTG36" s="48"/>
      <c r="GTH36" s="48"/>
      <c r="GTI36" s="49"/>
      <c r="GTJ36" s="49"/>
      <c r="GTK36" s="49"/>
      <c r="GTL36" s="49"/>
      <c r="GTM36" s="24"/>
      <c r="GTN36" s="24"/>
      <c r="GTO36" s="23"/>
      <c r="GTP36" s="23"/>
      <c r="GTQ36" s="48"/>
      <c r="GTR36" s="48"/>
      <c r="GTS36" s="48"/>
      <c r="GTT36" s="48"/>
      <c r="GTU36" s="49"/>
      <c r="GTV36" s="49"/>
      <c r="GTW36" s="49"/>
      <c r="GTX36" s="49"/>
      <c r="GTY36" s="24"/>
      <c r="GTZ36" s="24"/>
      <c r="GUA36" s="23"/>
      <c r="GUB36" s="23"/>
      <c r="GUC36" s="48"/>
      <c r="GUD36" s="48"/>
      <c r="GUE36" s="48"/>
      <c r="GUF36" s="48"/>
      <c r="GUG36" s="49"/>
      <c r="GUH36" s="49"/>
      <c r="GUI36" s="49"/>
      <c r="GUJ36" s="49"/>
      <c r="GUK36" s="24"/>
      <c r="GUL36" s="24"/>
      <c r="GUM36" s="23"/>
      <c r="GUN36" s="23"/>
      <c r="GUO36" s="48"/>
      <c r="GUP36" s="48"/>
      <c r="GUQ36" s="48"/>
      <c r="GUR36" s="48"/>
      <c r="GUS36" s="49"/>
      <c r="GUT36" s="49"/>
      <c r="GUU36" s="49"/>
      <c r="GUV36" s="49"/>
      <c r="GUW36" s="24"/>
      <c r="GUX36" s="24"/>
      <c r="GUY36" s="23"/>
      <c r="GUZ36" s="23"/>
      <c r="GVA36" s="48"/>
      <c r="GVB36" s="48"/>
      <c r="GVC36" s="48"/>
      <c r="GVD36" s="48"/>
      <c r="GVE36" s="49"/>
      <c r="GVF36" s="49"/>
      <c r="GVG36" s="49"/>
      <c r="GVH36" s="49"/>
      <c r="GVI36" s="24"/>
      <c r="GVJ36" s="24"/>
      <c r="GVK36" s="23"/>
      <c r="GVL36" s="23"/>
      <c r="GVM36" s="48"/>
      <c r="GVN36" s="48"/>
      <c r="GVO36" s="48"/>
      <c r="GVP36" s="48"/>
      <c r="GVQ36" s="49"/>
      <c r="GVR36" s="49"/>
      <c r="GVS36" s="49"/>
      <c r="GVT36" s="49"/>
      <c r="GVU36" s="24"/>
      <c r="GVV36" s="24"/>
      <c r="GVW36" s="23"/>
      <c r="GVX36" s="23"/>
      <c r="GVY36" s="48"/>
      <c r="GVZ36" s="48"/>
      <c r="GWA36" s="48"/>
      <c r="GWB36" s="48"/>
      <c r="GWC36" s="49"/>
      <c r="GWD36" s="49"/>
      <c r="GWE36" s="49"/>
      <c r="GWF36" s="49"/>
      <c r="GWG36" s="24"/>
      <c r="GWH36" s="24"/>
      <c r="GWI36" s="23"/>
      <c r="GWJ36" s="23"/>
      <c r="GWK36" s="48"/>
      <c r="GWL36" s="48"/>
      <c r="GWM36" s="48"/>
      <c r="GWN36" s="48"/>
      <c r="GWO36" s="49"/>
      <c r="GWP36" s="49"/>
      <c r="GWQ36" s="49"/>
      <c r="GWR36" s="49"/>
      <c r="GWS36" s="24"/>
      <c r="GWT36" s="24"/>
      <c r="GWU36" s="23"/>
      <c r="GWV36" s="23"/>
      <c r="GWW36" s="48"/>
      <c r="GWX36" s="48"/>
      <c r="GWY36" s="48"/>
      <c r="GWZ36" s="48"/>
      <c r="GXA36" s="49"/>
      <c r="GXB36" s="49"/>
      <c r="GXC36" s="49"/>
      <c r="GXD36" s="49"/>
      <c r="GXE36" s="24"/>
      <c r="GXF36" s="24"/>
      <c r="GXG36" s="23"/>
      <c r="GXH36" s="23"/>
      <c r="GXI36" s="48"/>
      <c r="GXJ36" s="48"/>
      <c r="GXK36" s="48"/>
      <c r="GXL36" s="48"/>
      <c r="GXM36" s="49"/>
      <c r="GXN36" s="49"/>
      <c r="GXO36" s="49"/>
      <c r="GXP36" s="49"/>
      <c r="GXQ36" s="24"/>
      <c r="GXR36" s="24"/>
      <c r="GXS36" s="23"/>
      <c r="GXT36" s="23"/>
      <c r="GXU36" s="48"/>
      <c r="GXV36" s="48"/>
      <c r="GXW36" s="48"/>
      <c r="GXX36" s="48"/>
      <c r="GXY36" s="49"/>
      <c r="GXZ36" s="49"/>
      <c r="GYA36" s="49"/>
      <c r="GYB36" s="49"/>
      <c r="GYC36" s="24"/>
      <c r="GYD36" s="24"/>
      <c r="GYE36" s="23"/>
      <c r="GYF36" s="23"/>
      <c r="GYG36" s="48"/>
      <c r="GYH36" s="48"/>
      <c r="GYI36" s="48"/>
      <c r="GYJ36" s="48"/>
      <c r="GYK36" s="49"/>
      <c r="GYL36" s="49"/>
      <c r="GYM36" s="49"/>
      <c r="GYN36" s="49"/>
      <c r="GYO36" s="24"/>
      <c r="GYP36" s="24"/>
      <c r="GYQ36" s="23"/>
      <c r="GYR36" s="23"/>
      <c r="GYS36" s="48"/>
      <c r="GYT36" s="48"/>
      <c r="GYU36" s="48"/>
      <c r="GYV36" s="48"/>
      <c r="GYW36" s="49"/>
      <c r="GYX36" s="49"/>
      <c r="GYY36" s="49"/>
      <c r="GYZ36" s="49"/>
      <c r="GZA36" s="24"/>
      <c r="GZB36" s="24"/>
      <c r="GZC36" s="23"/>
      <c r="GZD36" s="23"/>
      <c r="GZE36" s="48"/>
      <c r="GZF36" s="48"/>
      <c r="GZG36" s="48"/>
      <c r="GZH36" s="48"/>
      <c r="GZI36" s="49"/>
      <c r="GZJ36" s="49"/>
      <c r="GZK36" s="49"/>
      <c r="GZL36" s="49"/>
      <c r="GZM36" s="24"/>
      <c r="GZN36" s="24"/>
      <c r="GZO36" s="23"/>
      <c r="GZP36" s="23"/>
      <c r="GZQ36" s="48"/>
      <c r="GZR36" s="48"/>
      <c r="GZS36" s="48"/>
      <c r="GZT36" s="48"/>
      <c r="GZU36" s="49"/>
      <c r="GZV36" s="49"/>
      <c r="GZW36" s="49"/>
      <c r="GZX36" s="49"/>
      <c r="GZY36" s="24"/>
      <c r="GZZ36" s="24"/>
      <c r="HAA36" s="23"/>
      <c r="HAB36" s="23"/>
      <c r="HAC36" s="48"/>
      <c r="HAD36" s="48"/>
      <c r="HAE36" s="48"/>
      <c r="HAF36" s="48"/>
      <c r="HAG36" s="49"/>
      <c r="HAH36" s="49"/>
      <c r="HAI36" s="49"/>
      <c r="HAJ36" s="49"/>
      <c r="HAK36" s="24"/>
      <c r="HAL36" s="24"/>
      <c r="HAM36" s="23"/>
      <c r="HAN36" s="23"/>
      <c r="HAO36" s="48"/>
      <c r="HAP36" s="48"/>
      <c r="HAQ36" s="48"/>
      <c r="HAR36" s="48"/>
      <c r="HAS36" s="49"/>
      <c r="HAT36" s="49"/>
      <c r="HAU36" s="49"/>
      <c r="HAV36" s="49"/>
      <c r="HAW36" s="24"/>
      <c r="HAX36" s="24"/>
      <c r="HAY36" s="23"/>
      <c r="HAZ36" s="23"/>
      <c r="HBA36" s="48"/>
      <c r="HBB36" s="48"/>
      <c r="HBC36" s="48"/>
      <c r="HBD36" s="48"/>
      <c r="HBE36" s="49"/>
      <c r="HBF36" s="49"/>
      <c r="HBG36" s="49"/>
      <c r="HBH36" s="49"/>
      <c r="HBI36" s="24"/>
      <c r="HBJ36" s="24"/>
      <c r="HBK36" s="23"/>
      <c r="HBL36" s="23"/>
      <c r="HBM36" s="48"/>
      <c r="HBN36" s="48"/>
      <c r="HBO36" s="48"/>
      <c r="HBP36" s="48"/>
      <c r="HBQ36" s="49"/>
      <c r="HBR36" s="49"/>
      <c r="HBS36" s="49"/>
      <c r="HBT36" s="49"/>
      <c r="HBU36" s="24"/>
      <c r="HBV36" s="24"/>
      <c r="HBW36" s="23"/>
      <c r="HBX36" s="23"/>
      <c r="HBY36" s="48"/>
      <c r="HBZ36" s="48"/>
      <c r="HCA36" s="48"/>
      <c r="HCB36" s="48"/>
      <c r="HCC36" s="49"/>
      <c r="HCD36" s="49"/>
      <c r="HCE36" s="49"/>
      <c r="HCF36" s="49"/>
      <c r="HCG36" s="24"/>
      <c r="HCH36" s="24"/>
      <c r="HCI36" s="23"/>
      <c r="HCJ36" s="23"/>
      <c r="HCK36" s="48"/>
      <c r="HCL36" s="48"/>
      <c r="HCM36" s="48"/>
      <c r="HCN36" s="48"/>
      <c r="HCO36" s="49"/>
      <c r="HCP36" s="49"/>
      <c r="HCQ36" s="49"/>
      <c r="HCR36" s="49"/>
      <c r="HCS36" s="24"/>
      <c r="HCT36" s="24"/>
      <c r="HCU36" s="23"/>
      <c r="HCV36" s="23"/>
      <c r="HCW36" s="48"/>
      <c r="HCX36" s="48"/>
      <c r="HCY36" s="48"/>
      <c r="HCZ36" s="48"/>
      <c r="HDA36" s="49"/>
      <c r="HDB36" s="49"/>
      <c r="HDC36" s="49"/>
      <c r="HDD36" s="49"/>
      <c r="HDE36" s="24"/>
      <c r="HDF36" s="24"/>
      <c r="HDG36" s="23"/>
      <c r="HDH36" s="23"/>
      <c r="HDI36" s="48"/>
      <c r="HDJ36" s="48"/>
      <c r="HDK36" s="48"/>
      <c r="HDL36" s="48"/>
      <c r="HDM36" s="49"/>
      <c r="HDN36" s="49"/>
      <c r="HDO36" s="49"/>
      <c r="HDP36" s="49"/>
      <c r="HDQ36" s="24"/>
      <c r="HDR36" s="24"/>
      <c r="HDS36" s="23"/>
      <c r="HDT36" s="23"/>
      <c r="HDU36" s="48"/>
      <c r="HDV36" s="48"/>
      <c r="HDW36" s="48"/>
      <c r="HDX36" s="48"/>
      <c r="HDY36" s="49"/>
      <c r="HDZ36" s="49"/>
      <c r="HEA36" s="49"/>
      <c r="HEB36" s="49"/>
      <c r="HEC36" s="24"/>
      <c r="HED36" s="24"/>
      <c r="HEE36" s="23"/>
      <c r="HEF36" s="23"/>
      <c r="HEG36" s="48"/>
      <c r="HEH36" s="48"/>
      <c r="HEI36" s="48"/>
      <c r="HEJ36" s="48"/>
      <c r="HEK36" s="49"/>
      <c r="HEL36" s="49"/>
      <c r="HEM36" s="49"/>
      <c r="HEN36" s="49"/>
      <c r="HEO36" s="24"/>
      <c r="HEP36" s="24"/>
      <c r="HEQ36" s="23"/>
      <c r="HER36" s="23"/>
      <c r="HES36" s="48"/>
      <c r="HET36" s="48"/>
      <c r="HEU36" s="48"/>
      <c r="HEV36" s="48"/>
      <c r="HEW36" s="49"/>
      <c r="HEX36" s="49"/>
      <c r="HEY36" s="49"/>
      <c r="HEZ36" s="49"/>
      <c r="HFA36" s="24"/>
      <c r="HFB36" s="24"/>
      <c r="HFC36" s="23"/>
      <c r="HFD36" s="23"/>
      <c r="HFE36" s="48"/>
      <c r="HFF36" s="48"/>
      <c r="HFG36" s="48"/>
      <c r="HFH36" s="48"/>
      <c r="HFI36" s="49"/>
      <c r="HFJ36" s="49"/>
      <c r="HFK36" s="49"/>
      <c r="HFL36" s="49"/>
      <c r="HFM36" s="24"/>
      <c r="HFN36" s="24"/>
      <c r="HFO36" s="23"/>
      <c r="HFP36" s="23"/>
      <c r="HFQ36" s="48"/>
      <c r="HFR36" s="48"/>
      <c r="HFS36" s="48"/>
      <c r="HFT36" s="48"/>
      <c r="HFU36" s="49"/>
      <c r="HFV36" s="49"/>
      <c r="HFW36" s="49"/>
      <c r="HFX36" s="49"/>
      <c r="HFY36" s="24"/>
      <c r="HFZ36" s="24"/>
      <c r="HGA36" s="23"/>
      <c r="HGB36" s="23"/>
      <c r="HGC36" s="48"/>
      <c r="HGD36" s="48"/>
      <c r="HGE36" s="48"/>
      <c r="HGF36" s="48"/>
      <c r="HGG36" s="49"/>
      <c r="HGH36" s="49"/>
      <c r="HGI36" s="49"/>
      <c r="HGJ36" s="49"/>
      <c r="HGK36" s="24"/>
      <c r="HGL36" s="24"/>
      <c r="HGM36" s="23"/>
      <c r="HGN36" s="23"/>
      <c r="HGO36" s="48"/>
      <c r="HGP36" s="48"/>
      <c r="HGQ36" s="48"/>
      <c r="HGR36" s="48"/>
      <c r="HGS36" s="49"/>
      <c r="HGT36" s="49"/>
      <c r="HGU36" s="49"/>
      <c r="HGV36" s="49"/>
      <c r="HGW36" s="24"/>
      <c r="HGX36" s="24"/>
      <c r="HGY36" s="23"/>
      <c r="HGZ36" s="23"/>
      <c r="HHA36" s="48"/>
      <c r="HHB36" s="48"/>
      <c r="HHC36" s="48"/>
      <c r="HHD36" s="48"/>
      <c r="HHE36" s="49"/>
      <c r="HHF36" s="49"/>
      <c r="HHG36" s="49"/>
      <c r="HHH36" s="49"/>
      <c r="HHI36" s="24"/>
      <c r="HHJ36" s="24"/>
      <c r="HHK36" s="23"/>
      <c r="HHL36" s="23"/>
      <c r="HHM36" s="48"/>
      <c r="HHN36" s="48"/>
      <c r="HHO36" s="48"/>
      <c r="HHP36" s="48"/>
      <c r="HHQ36" s="49"/>
      <c r="HHR36" s="49"/>
      <c r="HHS36" s="49"/>
      <c r="HHT36" s="49"/>
      <c r="HHU36" s="24"/>
      <c r="HHV36" s="24"/>
      <c r="HHW36" s="23"/>
      <c r="HHX36" s="23"/>
      <c r="HHY36" s="48"/>
      <c r="HHZ36" s="48"/>
      <c r="HIA36" s="48"/>
      <c r="HIB36" s="48"/>
      <c r="HIC36" s="49"/>
      <c r="HID36" s="49"/>
      <c r="HIE36" s="49"/>
      <c r="HIF36" s="49"/>
      <c r="HIG36" s="24"/>
      <c r="HIH36" s="24"/>
      <c r="HII36" s="23"/>
      <c r="HIJ36" s="23"/>
      <c r="HIK36" s="48"/>
      <c r="HIL36" s="48"/>
      <c r="HIM36" s="48"/>
      <c r="HIN36" s="48"/>
      <c r="HIO36" s="49"/>
      <c r="HIP36" s="49"/>
      <c r="HIQ36" s="49"/>
      <c r="HIR36" s="49"/>
      <c r="HIS36" s="24"/>
      <c r="HIT36" s="24"/>
      <c r="HIU36" s="23"/>
      <c r="HIV36" s="23"/>
      <c r="HIW36" s="48"/>
      <c r="HIX36" s="48"/>
      <c r="HIY36" s="48"/>
      <c r="HIZ36" s="48"/>
      <c r="HJA36" s="49"/>
      <c r="HJB36" s="49"/>
      <c r="HJC36" s="49"/>
      <c r="HJD36" s="49"/>
      <c r="HJE36" s="24"/>
      <c r="HJF36" s="24"/>
      <c r="HJG36" s="23"/>
      <c r="HJH36" s="23"/>
      <c r="HJI36" s="48"/>
      <c r="HJJ36" s="48"/>
      <c r="HJK36" s="48"/>
      <c r="HJL36" s="48"/>
      <c r="HJM36" s="49"/>
      <c r="HJN36" s="49"/>
      <c r="HJO36" s="49"/>
      <c r="HJP36" s="49"/>
      <c r="HJQ36" s="24"/>
      <c r="HJR36" s="24"/>
      <c r="HJS36" s="23"/>
      <c r="HJT36" s="23"/>
      <c r="HJU36" s="48"/>
      <c r="HJV36" s="48"/>
      <c r="HJW36" s="48"/>
      <c r="HJX36" s="48"/>
      <c r="HJY36" s="49"/>
      <c r="HJZ36" s="49"/>
      <c r="HKA36" s="49"/>
      <c r="HKB36" s="49"/>
      <c r="HKC36" s="24"/>
      <c r="HKD36" s="24"/>
      <c r="HKE36" s="23"/>
      <c r="HKF36" s="23"/>
      <c r="HKG36" s="48"/>
      <c r="HKH36" s="48"/>
      <c r="HKI36" s="48"/>
      <c r="HKJ36" s="48"/>
      <c r="HKK36" s="49"/>
      <c r="HKL36" s="49"/>
      <c r="HKM36" s="49"/>
      <c r="HKN36" s="49"/>
      <c r="HKO36" s="24"/>
      <c r="HKP36" s="24"/>
      <c r="HKQ36" s="23"/>
      <c r="HKR36" s="23"/>
      <c r="HKS36" s="48"/>
      <c r="HKT36" s="48"/>
      <c r="HKU36" s="48"/>
      <c r="HKV36" s="48"/>
      <c r="HKW36" s="49"/>
      <c r="HKX36" s="49"/>
      <c r="HKY36" s="49"/>
      <c r="HKZ36" s="49"/>
      <c r="HLA36" s="24"/>
      <c r="HLB36" s="24"/>
      <c r="HLC36" s="23"/>
      <c r="HLD36" s="23"/>
      <c r="HLE36" s="48"/>
      <c r="HLF36" s="48"/>
      <c r="HLG36" s="48"/>
      <c r="HLH36" s="48"/>
      <c r="HLI36" s="49"/>
      <c r="HLJ36" s="49"/>
      <c r="HLK36" s="49"/>
      <c r="HLL36" s="49"/>
      <c r="HLM36" s="24"/>
      <c r="HLN36" s="24"/>
      <c r="HLO36" s="23"/>
      <c r="HLP36" s="23"/>
      <c r="HLQ36" s="48"/>
      <c r="HLR36" s="48"/>
      <c r="HLS36" s="48"/>
      <c r="HLT36" s="48"/>
      <c r="HLU36" s="49"/>
      <c r="HLV36" s="49"/>
      <c r="HLW36" s="49"/>
      <c r="HLX36" s="49"/>
      <c r="HLY36" s="24"/>
      <c r="HLZ36" s="24"/>
      <c r="HMA36" s="23"/>
      <c r="HMB36" s="23"/>
      <c r="HMC36" s="48"/>
      <c r="HMD36" s="48"/>
      <c r="HME36" s="48"/>
      <c r="HMF36" s="48"/>
      <c r="HMG36" s="49"/>
      <c r="HMH36" s="49"/>
      <c r="HMI36" s="49"/>
      <c r="HMJ36" s="49"/>
      <c r="HMK36" s="24"/>
      <c r="HML36" s="24"/>
      <c r="HMM36" s="23"/>
      <c r="HMN36" s="23"/>
      <c r="HMO36" s="48"/>
      <c r="HMP36" s="48"/>
      <c r="HMQ36" s="48"/>
      <c r="HMR36" s="48"/>
      <c r="HMS36" s="49"/>
      <c r="HMT36" s="49"/>
      <c r="HMU36" s="49"/>
      <c r="HMV36" s="49"/>
      <c r="HMW36" s="24"/>
      <c r="HMX36" s="24"/>
      <c r="HMY36" s="23"/>
      <c r="HMZ36" s="23"/>
      <c r="HNA36" s="48"/>
      <c r="HNB36" s="48"/>
      <c r="HNC36" s="48"/>
      <c r="HND36" s="48"/>
      <c r="HNE36" s="49"/>
      <c r="HNF36" s="49"/>
      <c r="HNG36" s="49"/>
      <c r="HNH36" s="49"/>
      <c r="HNI36" s="24"/>
      <c r="HNJ36" s="24"/>
      <c r="HNK36" s="23"/>
      <c r="HNL36" s="23"/>
      <c r="HNM36" s="48"/>
      <c r="HNN36" s="48"/>
      <c r="HNO36" s="48"/>
      <c r="HNP36" s="48"/>
      <c r="HNQ36" s="49"/>
      <c r="HNR36" s="49"/>
      <c r="HNS36" s="49"/>
      <c r="HNT36" s="49"/>
      <c r="HNU36" s="24"/>
      <c r="HNV36" s="24"/>
      <c r="HNW36" s="23"/>
      <c r="HNX36" s="23"/>
      <c r="HNY36" s="48"/>
      <c r="HNZ36" s="48"/>
      <c r="HOA36" s="48"/>
      <c r="HOB36" s="48"/>
      <c r="HOC36" s="49"/>
      <c r="HOD36" s="49"/>
      <c r="HOE36" s="49"/>
      <c r="HOF36" s="49"/>
      <c r="HOG36" s="24"/>
      <c r="HOH36" s="24"/>
      <c r="HOI36" s="23"/>
      <c r="HOJ36" s="23"/>
      <c r="HOK36" s="48"/>
      <c r="HOL36" s="48"/>
      <c r="HOM36" s="48"/>
      <c r="HON36" s="48"/>
      <c r="HOO36" s="49"/>
      <c r="HOP36" s="49"/>
      <c r="HOQ36" s="49"/>
      <c r="HOR36" s="49"/>
      <c r="HOS36" s="24"/>
      <c r="HOT36" s="24"/>
      <c r="HOU36" s="23"/>
      <c r="HOV36" s="23"/>
      <c r="HOW36" s="48"/>
      <c r="HOX36" s="48"/>
      <c r="HOY36" s="48"/>
      <c r="HOZ36" s="48"/>
      <c r="HPA36" s="49"/>
      <c r="HPB36" s="49"/>
      <c r="HPC36" s="49"/>
      <c r="HPD36" s="49"/>
      <c r="HPE36" s="24"/>
      <c r="HPF36" s="24"/>
      <c r="HPG36" s="23"/>
      <c r="HPH36" s="23"/>
      <c r="HPI36" s="48"/>
      <c r="HPJ36" s="48"/>
      <c r="HPK36" s="48"/>
      <c r="HPL36" s="48"/>
      <c r="HPM36" s="49"/>
      <c r="HPN36" s="49"/>
      <c r="HPO36" s="49"/>
      <c r="HPP36" s="49"/>
      <c r="HPQ36" s="24"/>
      <c r="HPR36" s="24"/>
      <c r="HPS36" s="23"/>
      <c r="HPT36" s="23"/>
      <c r="HPU36" s="48"/>
      <c r="HPV36" s="48"/>
      <c r="HPW36" s="48"/>
      <c r="HPX36" s="48"/>
      <c r="HPY36" s="49"/>
      <c r="HPZ36" s="49"/>
      <c r="HQA36" s="49"/>
      <c r="HQB36" s="49"/>
      <c r="HQC36" s="24"/>
      <c r="HQD36" s="24"/>
      <c r="HQE36" s="23"/>
      <c r="HQF36" s="23"/>
      <c r="HQG36" s="48"/>
      <c r="HQH36" s="48"/>
      <c r="HQI36" s="48"/>
      <c r="HQJ36" s="48"/>
      <c r="HQK36" s="49"/>
      <c r="HQL36" s="49"/>
      <c r="HQM36" s="49"/>
      <c r="HQN36" s="49"/>
      <c r="HQO36" s="24"/>
      <c r="HQP36" s="24"/>
      <c r="HQQ36" s="23"/>
      <c r="HQR36" s="23"/>
      <c r="HQS36" s="48"/>
      <c r="HQT36" s="48"/>
      <c r="HQU36" s="48"/>
      <c r="HQV36" s="48"/>
      <c r="HQW36" s="49"/>
      <c r="HQX36" s="49"/>
      <c r="HQY36" s="49"/>
      <c r="HQZ36" s="49"/>
      <c r="HRA36" s="24"/>
      <c r="HRB36" s="24"/>
      <c r="HRC36" s="23"/>
      <c r="HRD36" s="23"/>
      <c r="HRE36" s="48"/>
      <c r="HRF36" s="48"/>
      <c r="HRG36" s="48"/>
      <c r="HRH36" s="48"/>
      <c r="HRI36" s="49"/>
      <c r="HRJ36" s="49"/>
      <c r="HRK36" s="49"/>
      <c r="HRL36" s="49"/>
      <c r="HRM36" s="24"/>
      <c r="HRN36" s="24"/>
      <c r="HRO36" s="23"/>
      <c r="HRP36" s="23"/>
      <c r="HRQ36" s="48"/>
      <c r="HRR36" s="48"/>
      <c r="HRS36" s="48"/>
      <c r="HRT36" s="48"/>
      <c r="HRU36" s="49"/>
      <c r="HRV36" s="49"/>
      <c r="HRW36" s="49"/>
      <c r="HRX36" s="49"/>
      <c r="HRY36" s="24"/>
      <c r="HRZ36" s="24"/>
      <c r="HSA36" s="23"/>
      <c r="HSB36" s="23"/>
      <c r="HSC36" s="48"/>
      <c r="HSD36" s="48"/>
      <c r="HSE36" s="48"/>
      <c r="HSF36" s="48"/>
      <c r="HSG36" s="49"/>
      <c r="HSH36" s="49"/>
      <c r="HSI36" s="49"/>
      <c r="HSJ36" s="49"/>
      <c r="HSK36" s="24"/>
      <c r="HSL36" s="24"/>
      <c r="HSM36" s="23"/>
      <c r="HSN36" s="23"/>
      <c r="HSO36" s="48"/>
      <c r="HSP36" s="48"/>
      <c r="HSQ36" s="48"/>
      <c r="HSR36" s="48"/>
      <c r="HSS36" s="49"/>
      <c r="HST36" s="49"/>
      <c r="HSU36" s="49"/>
      <c r="HSV36" s="49"/>
      <c r="HSW36" s="24"/>
      <c r="HSX36" s="24"/>
      <c r="HSY36" s="23"/>
      <c r="HSZ36" s="23"/>
      <c r="HTA36" s="48"/>
      <c r="HTB36" s="48"/>
      <c r="HTC36" s="48"/>
      <c r="HTD36" s="48"/>
      <c r="HTE36" s="49"/>
      <c r="HTF36" s="49"/>
      <c r="HTG36" s="49"/>
      <c r="HTH36" s="49"/>
      <c r="HTI36" s="24"/>
      <c r="HTJ36" s="24"/>
      <c r="HTK36" s="23"/>
      <c r="HTL36" s="23"/>
      <c r="HTM36" s="48"/>
      <c r="HTN36" s="48"/>
      <c r="HTO36" s="48"/>
      <c r="HTP36" s="48"/>
      <c r="HTQ36" s="49"/>
      <c r="HTR36" s="49"/>
      <c r="HTS36" s="49"/>
      <c r="HTT36" s="49"/>
      <c r="HTU36" s="24"/>
      <c r="HTV36" s="24"/>
      <c r="HTW36" s="23"/>
      <c r="HTX36" s="23"/>
      <c r="HTY36" s="48"/>
      <c r="HTZ36" s="48"/>
      <c r="HUA36" s="48"/>
      <c r="HUB36" s="48"/>
      <c r="HUC36" s="49"/>
      <c r="HUD36" s="49"/>
      <c r="HUE36" s="49"/>
      <c r="HUF36" s="49"/>
      <c r="HUG36" s="24"/>
      <c r="HUH36" s="24"/>
      <c r="HUI36" s="23"/>
      <c r="HUJ36" s="23"/>
      <c r="HUK36" s="48"/>
      <c r="HUL36" s="48"/>
      <c r="HUM36" s="48"/>
      <c r="HUN36" s="48"/>
      <c r="HUO36" s="49"/>
      <c r="HUP36" s="49"/>
      <c r="HUQ36" s="49"/>
      <c r="HUR36" s="49"/>
      <c r="HUS36" s="24"/>
      <c r="HUT36" s="24"/>
      <c r="HUU36" s="23"/>
      <c r="HUV36" s="23"/>
      <c r="HUW36" s="48"/>
      <c r="HUX36" s="48"/>
      <c r="HUY36" s="48"/>
      <c r="HUZ36" s="48"/>
      <c r="HVA36" s="49"/>
      <c r="HVB36" s="49"/>
      <c r="HVC36" s="49"/>
      <c r="HVD36" s="49"/>
      <c r="HVE36" s="24"/>
      <c r="HVF36" s="24"/>
      <c r="HVG36" s="23"/>
      <c r="HVH36" s="23"/>
      <c r="HVI36" s="48"/>
      <c r="HVJ36" s="48"/>
      <c r="HVK36" s="48"/>
      <c r="HVL36" s="48"/>
      <c r="HVM36" s="49"/>
      <c r="HVN36" s="49"/>
      <c r="HVO36" s="49"/>
      <c r="HVP36" s="49"/>
      <c r="HVQ36" s="24"/>
      <c r="HVR36" s="24"/>
      <c r="HVS36" s="23"/>
      <c r="HVT36" s="23"/>
      <c r="HVU36" s="48"/>
      <c r="HVV36" s="48"/>
      <c r="HVW36" s="48"/>
      <c r="HVX36" s="48"/>
      <c r="HVY36" s="49"/>
      <c r="HVZ36" s="49"/>
      <c r="HWA36" s="49"/>
      <c r="HWB36" s="49"/>
      <c r="HWC36" s="24"/>
      <c r="HWD36" s="24"/>
      <c r="HWE36" s="23"/>
      <c r="HWF36" s="23"/>
      <c r="HWG36" s="48"/>
      <c r="HWH36" s="48"/>
      <c r="HWI36" s="48"/>
      <c r="HWJ36" s="48"/>
      <c r="HWK36" s="49"/>
      <c r="HWL36" s="49"/>
      <c r="HWM36" s="49"/>
      <c r="HWN36" s="49"/>
      <c r="HWO36" s="24"/>
      <c r="HWP36" s="24"/>
      <c r="HWQ36" s="23"/>
      <c r="HWR36" s="23"/>
      <c r="HWS36" s="48"/>
      <c r="HWT36" s="48"/>
      <c r="HWU36" s="48"/>
      <c r="HWV36" s="48"/>
      <c r="HWW36" s="49"/>
      <c r="HWX36" s="49"/>
      <c r="HWY36" s="49"/>
      <c r="HWZ36" s="49"/>
      <c r="HXA36" s="24"/>
      <c r="HXB36" s="24"/>
      <c r="HXC36" s="23"/>
      <c r="HXD36" s="23"/>
      <c r="HXE36" s="48"/>
      <c r="HXF36" s="48"/>
      <c r="HXG36" s="48"/>
      <c r="HXH36" s="48"/>
      <c r="HXI36" s="49"/>
      <c r="HXJ36" s="49"/>
      <c r="HXK36" s="49"/>
      <c r="HXL36" s="49"/>
      <c r="HXM36" s="24"/>
      <c r="HXN36" s="24"/>
      <c r="HXO36" s="23"/>
      <c r="HXP36" s="23"/>
      <c r="HXQ36" s="48"/>
      <c r="HXR36" s="48"/>
      <c r="HXS36" s="48"/>
      <c r="HXT36" s="48"/>
      <c r="HXU36" s="49"/>
      <c r="HXV36" s="49"/>
      <c r="HXW36" s="49"/>
      <c r="HXX36" s="49"/>
      <c r="HXY36" s="24"/>
      <c r="HXZ36" s="24"/>
      <c r="HYA36" s="23"/>
      <c r="HYB36" s="23"/>
      <c r="HYC36" s="48"/>
      <c r="HYD36" s="48"/>
      <c r="HYE36" s="48"/>
      <c r="HYF36" s="48"/>
      <c r="HYG36" s="49"/>
      <c r="HYH36" s="49"/>
      <c r="HYI36" s="49"/>
      <c r="HYJ36" s="49"/>
      <c r="HYK36" s="24"/>
      <c r="HYL36" s="24"/>
      <c r="HYM36" s="23"/>
      <c r="HYN36" s="23"/>
      <c r="HYO36" s="48"/>
      <c r="HYP36" s="48"/>
      <c r="HYQ36" s="48"/>
      <c r="HYR36" s="48"/>
      <c r="HYS36" s="49"/>
      <c r="HYT36" s="49"/>
      <c r="HYU36" s="49"/>
      <c r="HYV36" s="49"/>
      <c r="HYW36" s="24"/>
      <c r="HYX36" s="24"/>
      <c r="HYY36" s="23"/>
      <c r="HYZ36" s="23"/>
      <c r="HZA36" s="48"/>
      <c r="HZB36" s="48"/>
      <c r="HZC36" s="48"/>
      <c r="HZD36" s="48"/>
      <c r="HZE36" s="49"/>
      <c r="HZF36" s="49"/>
      <c r="HZG36" s="49"/>
      <c r="HZH36" s="49"/>
      <c r="HZI36" s="24"/>
      <c r="HZJ36" s="24"/>
      <c r="HZK36" s="23"/>
      <c r="HZL36" s="23"/>
      <c r="HZM36" s="48"/>
      <c r="HZN36" s="48"/>
      <c r="HZO36" s="48"/>
      <c r="HZP36" s="48"/>
      <c r="HZQ36" s="49"/>
      <c r="HZR36" s="49"/>
      <c r="HZS36" s="49"/>
      <c r="HZT36" s="49"/>
      <c r="HZU36" s="24"/>
      <c r="HZV36" s="24"/>
      <c r="HZW36" s="23"/>
      <c r="HZX36" s="23"/>
      <c r="HZY36" s="48"/>
      <c r="HZZ36" s="48"/>
      <c r="IAA36" s="48"/>
      <c r="IAB36" s="48"/>
      <c r="IAC36" s="49"/>
      <c r="IAD36" s="49"/>
      <c r="IAE36" s="49"/>
      <c r="IAF36" s="49"/>
      <c r="IAG36" s="24"/>
      <c r="IAH36" s="24"/>
      <c r="IAI36" s="23"/>
      <c r="IAJ36" s="23"/>
      <c r="IAK36" s="48"/>
      <c r="IAL36" s="48"/>
      <c r="IAM36" s="48"/>
      <c r="IAN36" s="48"/>
      <c r="IAO36" s="49"/>
      <c r="IAP36" s="49"/>
      <c r="IAQ36" s="49"/>
      <c r="IAR36" s="49"/>
      <c r="IAS36" s="24"/>
      <c r="IAT36" s="24"/>
      <c r="IAU36" s="23"/>
      <c r="IAV36" s="23"/>
      <c r="IAW36" s="48"/>
      <c r="IAX36" s="48"/>
      <c r="IAY36" s="48"/>
      <c r="IAZ36" s="48"/>
      <c r="IBA36" s="49"/>
      <c r="IBB36" s="49"/>
      <c r="IBC36" s="49"/>
      <c r="IBD36" s="49"/>
      <c r="IBE36" s="24"/>
      <c r="IBF36" s="24"/>
      <c r="IBG36" s="23"/>
      <c r="IBH36" s="23"/>
      <c r="IBI36" s="48"/>
      <c r="IBJ36" s="48"/>
      <c r="IBK36" s="48"/>
      <c r="IBL36" s="48"/>
      <c r="IBM36" s="49"/>
      <c r="IBN36" s="49"/>
      <c r="IBO36" s="49"/>
      <c r="IBP36" s="49"/>
      <c r="IBQ36" s="24"/>
      <c r="IBR36" s="24"/>
      <c r="IBS36" s="23"/>
      <c r="IBT36" s="23"/>
      <c r="IBU36" s="48"/>
      <c r="IBV36" s="48"/>
      <c r="IBW36" s="48"/>
      <c r="IBX36" s="48"/>
      <c r="IBY36" s="49"/>
      <c r="IBZ36" s="49"/>
      <c r="ICA36" s="49"/>
      <c r="ICB36" s="49"/>
      <c r="ICC36" s="24"/>
      <c r="ICD36" s="24"/>
      <c r="ICE36" s="23"/>
      <c r="ICF36" s="23"/>
      <c r="ICG36" s="48"/>
      <c r="ICH36" s="48"/>
      <c r="ICI36" s="48"/>
      <c r="ICJ36" s="48"/>
      <c r="ICK36" s="49"/>
      <c r="ICL36" s="49"/>
      <c r="ICM36" s="49"/>
      <c r="ICN36" s="49"/>
      <c r="ICO36" s="24"/>
      <c r="ICP36" s="24"/>
      <c r="ICQ36" s="23"/>
      <c r="ICR36" s="23"/>
      <c r="ICS36" s="48"/>
      <c r="ICT36" s="48"/>
      <c r="ICU36" s="48"/>
      <c r="ICV36" s="48"/>
      <c r="ICW36" s="49"/>
      <c r="ICX36" s="49"/>
      <c r="ICY36" s="49"/>
      <c r="ICZ36" s="49"/>
      <c r="IDA36" s="24"/>
      <c r="IDB36" s="24"/>
      <c r="IDC36" s="23"/>
      <c r="IDD36" s="23"/>
      <c r="IDE36" s="48"/>
      <c r="IDF36" s="48"/>
      <c r="IDG36" s="48"/>
      <c r="IDH36" s="48"/>
      <c r="IDI36" s="49"/>
      <c r="IDJ36" s="49"/>
      <c r="IDK36" s="49"/>
      <c r="IDL36" s="49"/>
      <c r="IDM36" s="24"/>
      <c r="IDN36" s="24"/>
      <c r="IDO36" s="23"/>
      <c r="IDP36" s="23"/>
      <c r="IDQ36" s="48"/>
      <c r="IDR36" s="48"/>
      <c r="IDS36" s="48"/>
      <c r="IDT36" s="48"/>
      <c r="IDU36" s="49"/>
      <c r="IDV36" s="49"/>
      <c r="IDW36" s="49"/>
      <c r="IDX36" s="49"/>
      <c r="IDY36" s="24"/>
      <c r="IDZ36" s="24"/>
      <c r="IEA36" s="23"/>
      <c r="IEB36" s="23"/>
      <c r="IEC36" s="48"/>
      <c r="IED36" s="48"/>
      <c r="IEE36" s="48"/>
      <c r="IEF36" s="48"/>
      <c r="IEG36" s="49"/>
      <c r="IEH36" s="49"/>
      <c r="IEI36" s="49"/>
      <c r="IEJ36" s="49"/>
      <c r="IEK36" s="24"/>
      <c r="IEL36" s="24"/>
      <c r="IEM36" s="23"/>
      <c r="IEN36" s="23"/>
      <c r="IEO36" s="48"/>
      <c r="IEP36" s="48"/>
      <c r="IEQ36" s="48"/>
      <c r="IER36" s="48"/>
      <c r="IES36" s="49"/>
      <c r="IET36" s="49"/>
      <c r="IEU36" s="49"/>
      <c r="IEV36" s="49"/>
      <c r="IEW36" s="24"/>
      <c r="IEX36" s="24"/>
      <c r="IEY36" s="23"/>
      <c r="IEZ36" s="23"/>
      <c r="IFA36" s="48"/>
      <c r="IFB36" s="48"/>
      <c r="IFC36" s="48"/>
      <c r="IFD36" s="48"/>
      <c r="IFE36" s="49"/>
      <c r="IFF36" s="49"/>
      <c r="IFG36" s="49"/>
      <c r="IFH36" s="49"/>
      <c r="IFI36" s="24"/>
      <c r="IFJ36" s="24"/>
      <c r="IFK36" s="23"/>
      <c r="IFL36" s="23"/>
      <c r="IFM36" s="48"/>
      <c r="IFN36" s="48"/>
      <c r="IFO36" s="48"/>
      <c r="IFP36" s="48"/>
      <c r="IFQ36" s="49"/>
      <c r="IFR36" s="49"/>
      <c r="IFS36" s="49"/>
      <c r="IFT36" s="49"/>
      <c r="IFU36" s="24"/>
      <c r="IFV36" s="24"/>
      <c r="IFW36" s="23"/>
      <c r="IFX36" s="23"/>
      <c r="IFY36" s="48"/>
      <c r="IFZ36" s="48"/>
      <c r="IGA36" s="48"/>
      <c r="IGB36" s="48"/>
      <c r="IGC36" s="49"/>
      <c r="IGD36" s="49"/>
      <c r="IGE36" s="49"/>
      <c r="IGF36" s="49"/>
      <c r="IGG36" s="24"/>
      <c r="IGH36" s="24"/>
      <c r="IGI36" s="23"/>
      <c r="IGJ36" s="23"/>
      <c r="IGK36" s="48"/>
      <c r="IGL36" s="48"/>
      <c r="IGM36" s="48"/>
      <c r="IGN36" s="48"/>
      <c r="IGO36" s="49"/>
      <c r="IGP36" s="49"/>
      <c r="IGQ36" s="49"/>
      <c r="IGR36" s="49"/>
      <c r="IGS36" s="24"/>
      <c r="IGT36" s="24"/>
      <c r="IGU36" s="23"/>
      <c r="IGV36" s="23"/>
      <c r="IGW36" s="48"/>
      <c r="IGX36" s="48"/>
      <c r="IGY36" s="48"/>
      <c r="IGZ36" s="48"/>
      <c r="IHA36" s="49"/>
      <c r="IHB36" s="49"/>
      <c r="IHC36" s="49"/>
      <c r="IHD36" s="49"/>
      <c r="IHE36" s="24"/>
      <c r="IHF36" s="24"/>
      <c r="IHG36" s="23"/>
      <c r="IHH36" s="23"/>
      <c r="IHI36" s="48"/>
      <c r="IHJ36" s="48"/>
      <c r="IHK36" s="48"/>
      <c r="IHL36" s="48"/>
      <c r="IHM36" s="49"/>
      <c r="IHN36" s="49"/>
      <c r="IHO36" s="49"/>
      <c r="IHP36" s="49"/>
      <c r="IHQ36" s="24"/>
      <c r="IHR36" s="24"/>
      <c r="IHS36" s="23"/>
      <c r="IHT36" s="23"/>
      <c r="IHU36" s="48"/>
      <c r="IHV36" s="48"/>
      <c r="IHW36" s="48"/>
      <c r="IHX36" s="48"/>
      <c r="IHY36" s="49"/>
      <c r="IHZ36" s="49"/>
      <c r="IIA36" s="49"/>
      <c r="IIB36" s="49"/>
      <c r="IIC36" s="24"/>
      <c r="IID36" s="24"/>
      <c r="IIE36" s="23"/>
      <c r="IIF36" s="23"/>
      <c r="IIG36" s="48"/>
      <c r="IIH36" s="48"/>
      <c r="III36" s="48"/>
      <c r="IIJ36" s="48"/>
      <c r="IIK36" s="49"/>
      <c r="IIL36" s="49"/>
      <c r="IIM36" s="49"/>
      <c r="IIN36" s="49"/>
      <c r="IIO36" s="24"/>
      <c r="IIP36" s="24"/>
      <c r="IIQ36" s="23"/>
      <c r="IIR36" s="23"/>
      <c r="IIS36" s="48"/>
      <c r="IIT36" s="48"/>
      <c r="IIU36" s="48"/>
      <c r="IIV36" s="48"/>
      <c r="IIW36" s="49"/>
      <c r="IIX36" s="49"/>
      <c r="IIY36" s="49"/>
      <c r="IIZ36" s="49"/>
      <c r="IJA36" s="24"/>
      <c r="IJB36" s="24"/>
      <c r="IJC36" s="23"/>
      <c r="IJD36" s="23"/>
      <c r="IJE36" s="48"/>
      <c r="IJF36" s="48"/>
      <c r="IJG36" s="48"/>
      <c r="IJH36" s="48"/>
      <c r="IJI36" s="49"/>
      <c r="IJJ36" s="49"/>
      <c r="IJK36" s="49"/>
      <c r="IJL36" s="49"/>
      <c r="IJM36" s="24"/>
      <c r="IJN36" s="24"/>
      <c r="IJO36" s="23"/>
      <c r="IJP36" s="23"/>
      <c r="IJQ36" s="48"/>
      <c r="IJR36" s="48"/>
      <c r="IJS36" s="48"/>
      <c r="IJT36" s="48"/>
      <c r="IJU36" s="49"/>
      <c r="IJV36" s="49"/>
      <c r="IJW36" s="49"/>
      <c r="IJX36" s="49"/>
      <c r="IJY36" s="24"/>
      <c r="IJZ36" s="24"/>
      <c r="IKA36" s="23"/>
      <c r="IKB36" s="23"/>
      <c r="IKC36" s="48"/>
      <c r="IKD36" s="48"/>
      <c r="IKE36" s="48"/>
      <c r="IKF36" s="48"/>
      <c r="IKG36" s="49"/>
      <c r="IKH36" s="49"/>
      <c r="IKI36" s="49"/>
      <c r="IKJ36" s="49"/>
      <c r="IKK36" s="24"/>
      <c r="IKL36" s="24"/>
      <c r="IKM36" s="23"/>
      <c r="IKN36" s="23"/>
      <c r="IKO36" s="48"/>
      <c r="IKP36" s="48"/>
      <c r="IKQ36" s="48"/>
      <c r="IKR36" s="48"/>
      <c r="IKS36" s="49"/>
      <c r="IKT36" s="49"/>
      <c r="IKU36" s="49"/>
      <c r="IKV36" s="49"/>
      <c r="IKW36" s="24"/>
      <c r="IKX36" s="24"/>
      <c r="IKY36" s="23"/>
      <c r="IKZ36" s="23"/>
      <c r="ILA36" s="48"/>
      <c r="ILB36" s="48"/>
      <c r="ILC36" s="48"/>
      <c r="ILD36" s="48"/>
      <c r="ILE36" s="49"/>
      <c r="ILF36" s="49"/>
      <c r="ILG36" s="49"/>
      <c r="ILH36" s="49"/>
      <c r="ILI36" s="24"/>
      <c r="ILJ36" s="24"/>
      <c r="ILK36" s="23"/>
      <c r="ILL36" s="23"/>
      <c r="ILM36" s="48"/>
      <c r="ILN36" s="48"/>
      <c r="ILO36" s="48"/>
      <c r="ILP36" s="48"/>
      <c r="ILQ36" s="49"/>
      <c r="ILR36" s="49"/>
      <c r="ILS36" s="49"/>
      <c r="ILT36" s="49"/>
      <c r="ILU36" s="24"/>
      <c r="ILV36" s="24"/>
      <c r="ILW36" s="23"/>
      <c r="ILX36" s="23"/>
      <c r="ILY36" s="48"/>
      <c r="ILZ36" s="48"/>
      <c r="IMA36" s="48"/>
      <c r="IMB36" s="48"/>
      <c r="IMC36" s="49"/>
      <c r="IMD36" s="49"/>
      <c r="IME36" s="49"/>
      <c r="IMF36" s="49"/>
      <c r="IMG36" s="24"/>
      <c r="IMH36" s="24"/>
      <c r="IMI36" s="23"/>
      <c r="IMJ36" s="23"/>
      <c r="IMK36" s="48"/>
      <c r="IML36" s="48"/>
      <c r="IMM36" s="48"/>
      <c r="IMN36" s="48"/>
      <c r="IMO36" s="49"/>
      <c r="IMP36" s="49"/>
      <c r="IMQ36" s="49"/>
      <c r="IMR36" s="49"/>
      <c r="IMS36" s="24"/>
      <c r="IMT36" s="24"/>
      <c r="IMU36" s="23"/>
      <c r="IMV36" s="23"/>
      <c r="IMW36" s="48"/>
      <c r="IMX36" s="48"/>
      <c r="IMY36" s="48"/>
      <c r="IMZ36" s="48"/>
      <c r="INA36" s="49"/>
      <c r="INB36" s="49"/>
      <c r="INC36" s="49"/>
      <c r="IND36" s="49"/>
      <c r="INE36" s="24"/>
      <c r="INF36" s="24"/>
      <c r="ING36" s="23"/>
      <c r="INH36" s="23"/>
      <c r="INI36" s="48"/>
      <c r="INJ36" s="48"/>
      <c r="INK36" s="48"/>
      <c r="INL36" s="48"/>
      <c r="INM36" s="49"/>
      <c r="INN36" s="49"/>
      <c r="INO36" s="49"/>
      <c r="INP36" s="49"/>
      <c r="INQ36" s="24"/>
      <c r="INR36" s="24"/>
      <c r="INS36" s="23"/>
      <c r="INT36" s="23"/>
      <c r="INU36" s="48"/>
      <c r="INV36" s="48"/>
      <c r="INW36" s="48"/>
      <c r="INX36" s="48"/>
      <c r="INY36" s="49"/>
      <c r="INZ36" s="49"/>
      <c r="IOA36" s="49"/>
      <c r="IOB36" s="49"/>
      <c r="IOC36" s="24"/>
      <c r="IOD36" s="24"/>
      <c r="IOE36" s="23"/>
      <c r="IOF36" s="23"/>
      <c r="IOG36" s="48"/>
      <c r="IOH36" s="48"/>
      <c r="IOI36" s="48"/>
      <c r="IOJ36" s="48"/>
      <c r="IOK36" s="49"/>
      <c r="IOL36" s="49"/>
      <c r="IOM36" s="49"/>
      <c r="ION36" s="49"/>
      <c r="IOO36" s="24"/>
      <c r="IOP36" s="24"/>
      <c r="IOQ36" s="23"/>
      <c r="IOR36" s="23"/>
      <c r="IOS36" s="48"/>
      <c r="IOT36" s="48"/>
      <c r="IOU36" s="48"/>
      <c r="IOV36" s="48"/>
      <c r="IOW36" s="49"/>
      <c r="IOX36" s="49"/>
      <c r="IOY36" s="49"/>
      <c r="IOZ36" s="49"/>
      <c r="IPA36" s="24"/>
      <c r="IPB36" s="24"/>
      <c r="IPC36" s="23"/>
      <c r="IPD36" s="23"/>
      <c r="IPE36" s="48"/>
      <c r="IPF36" s="48"/>
      <c r="IPG36" s="48"/>
      <c r="IPH36" s="48"/>
      <c r="IPI36" s="49"/>
      <c r="IPJ36" s="49"/>
      <c r="IPK36" s="49"/>
      <c r="IPL36" s="49"/>
      <c r="IPM36" s="24"/>
      <c r="IPN36" s="24"/>
      <c r="IPO36" s="23"/>
      <c r="IPP36" s="23"/>
      <c r="IPQ36" s="48"/>
      <c r="IPR36" s="48"/>
      <c r="IPS36" s="48"/>
      <c r="IPT36" s="48"/>
      <c r="IPU36" s="49"/>
      <c r="IPV36" s="49"/>
      <c r="IPW36" s="49"/>
      <c r="IPX36" s="49"/>
      <c r="IPY36" s="24"/>
      <c r="IPZ36" s="24"/>
      <c r="IQA36" s="23"/>
      <c r="IQB36" s="23"/>
      <c r="IQC36" s="48"/>
      <c r="IQD36" s="48"/>
      <c r="IQE36" s="48"/>
      <c r="IQF36" s="48"/>
      <c r="IQG36" s="49"/>
      <c r="IQH36" s="49"/>
      <c r="IQI36" s="49"/>
      <c r="IQJ36" s="49"/>
      <c r="IQK36" s="24"/>
      <c r="IQL36" s="24"/>
      <c r="IQM36" s="23"/>
      <c r="IQN36" s="23"/>
      <c r="IQO36" s="48"/>
      <c r="IQP36" s="48"/>
      <c r="IQQ36" s="48"/>
      <c r="IQR36" s="48"/>
      <c r="IQS36" s="49"/>
      <c r="IQT36" s="49"/>
      <c r="IQU36" s="49"/>
      <c r="IQV36" s="49"/>
      <c r="IQW36" s="24"/>
      <c r="IQX36" s="24"/>
      <c r="IQY36" s="23"/>
      <c r="IQZ36" s="23"/>
      <c r="IRA36" s="48"/>
      <c r="IRB36" s="48"/>
      <c r="IRC36" s="48"/>
      <c r="IRD36" s="48"/>
      <c r="IRE36" s="49"/>
      <c r="IRF36" s="49"/>
      <c r="IRG36" s="49"/>
      <c r="IRH36" s="49"/>
      <c r="IRI36" s="24"/>
      <c r="IRJ36" s="24"/>
      <c r="IRK36" s="23"/>
      <c r="IRL36" s="23"/>
      <c r="IRM36" s="48"/>
      <c r="IRN36" s="48"/>
      <c r="IRO36" s="48"/>
      <c r="IRP36" s="48"/>
      <c r="IRQ36" s="49"/>
      <c r="IRR36" s="49"/>
      <c r="IRS36" s="49"/>
      <c r="IRT36" s="49"/>
      <c r="IRU36" s="24"/>
      <c r="IRV36" s="24"/>
      <c r="IRW36" s="23"/>
      <c r="IRX36" s="23"/>
      <c r="IRY36" s="48"/>
      <c r="IRZ36" s="48"/>
      <c r="ISA36" s="48"/>
      <c r="ISB36" s="48"/>
      <c r="ISC36" s="49"/>
      <c r="ISD36" s="49"/>
      <c r="ISE36" s="49"/>
      <c r="ISF36" s="49"/>
      <c r="ISG36" s="24"/>
      <c r="ISH36" s="24"/>
      <c r="ISI36" s="23"/>
      <c r="ISJ36" s="23"/>
      <c r="ISK36" s="48"/>
      <c r="ISL36" s="48"/>
      <c r="ISM36" s="48"/>
      <c r="ISN36" s="48"/>
      <c r="ISO36" s="49"/>
      <c r="ISP36" s="49"/>
      <c r="ISQ36" s="49"/>
      <c r="ISR36" s="49"/>
      <c r="ISS36" s="24"/>
      <c r="IST36" s="24"/>
      <c r="ISU36" s="23"/>
      <c r="ISV36" s="23"/>
      <c r="ISW36" s="48"/>
      <c r="ISX36" s="48"/>
      <c r="ISY36" s="48"/>
      <c r="ISZ36" s="48"/>
      <c r="ITA36" s="49"/>
      <c r="ITB36" s="49"/>
      <c r="ITC36" s="49"/>
      <c r="ITD36" s="49"/>
      <c r="ITE36" s="24"/>
      <c r="ITF36" s="24"/>
      <c r="ITG36" s="23"/>
      <c r="ITH36" s="23"/>
      <c r="ITI36" s="48"/>
      <c r="ITJ36" s="48"/>
      <c r="ITK36" s="48"/>
      <c r="ITL36" s="48"/>
      <c r="ITM36" s="49"/>
      <c r="ITN36" s="49"/>
      <c r="ITO36" s="49"/>
      <c r="ITP36" s="49"/>
      <c r="ITQ36" s="24"/>
      <c r="ITR36" s="24"/>
      <c r="ITS36" s="23"/>
      <c r="ITT36" s="23"/>
      <c r="ITU36" s="48"/>
      <c r="ITV36" s="48"/>
      <c r="ITW36" s="48"/>
      <c r="ITX36" s="48"/>
      <c r="ITY36" s="49"/>
      <c r="ITZ36" s="49"/>
      <c r="IUA36" s="49"/>
      <c r="IUB36" s="49"/>
      <c r="IUC36" s="24"/>
      <c r="IUD36" s="24"/>
      <c r="IUE36" s="23"/>
      <c r="IUF36" s="23"/>
      <c r="IUG36" s="48"/>
      <c r="IUH36" s="48"/>
      <c r="IUI36" s="48"/>
      <c r="IUJ36" s="48"/>
      <c r="IUK36" s="49"/>
      <c r="IUL36" s="49"/>
      <c r="IUM36" s="49"/>
      <c r="IUN36" s="49"/>
      <c r="IUO36" s="24"/>
      <c r="IUP36" s="24"/>
      <c r="IUQ36" s="23"/>
      <c r="IUR36" s="23"/>
      <c r="IUS36" s="48"/>
      <c r="IUT36" s="48"/>
      <c r="IUU36" s="48"/>
      <c r="IUV36" s="48"/>
      <c r="IUW36" s="49"/>
      <c r="IUX36" s="49"/>
      <c r="IUY36" s="49"/>
      <c r="IUZ36" s="49"/>
      <c r="IVA36" s="24"/>
      <c r="IVB36" s="24"/>
      <c r="IVC36" s="23"/>
      <c r="IVD36" s="23"/>
      <c r="IVE36" s="48"/>
      <c r="IVF36" s="48"/>
      <c r="IVG36" s="48"/>
      <c r="IVH36" s="48"/>
      <c r="IVI36" s="49"/>
      <c r="IVJ36" s="49"/>
      <c r="IVK36" s="49"/>
      <c r="IVL36" s="49"/>
      <c r="IVM36" s="24"/>
      <c r="IVN36" s="24"/>
      <c r="IVO36" s="23"/>
      <c r="IVP36" s="23"/>
      <c r="IVQ36" s="48"/>
      <c r="IVR36" s="48"/>
      <c r="IVS36" s="48"/>
      <c r="IVT36" s="48"/>
      <c r="IVU36" s="49"/>
      <c r="IVV36" s="49"/>
      <c r="IVW36" s="49"/>
      <c r="IVX36" s="49"/>
      <c r="IVY36" s="24"/>
      <c r="IVZ36" s="24"/>
      <c r="IWA36" s="23"/>
      <c r="IWB36" s="23"/>
      <c r="IWC36" s="48"/>
      <c r="IWD36" s="48"/>
      <c r="IWE36" s="48"/>
      <c r="IWF36" s="48"/>
      <c r="IWG36" s="49"/>
      <c r="IWH36" s="49"/>
      <c r="IWI36" s="49"/>
      <c r="IWJ36" s="49"/>
      <c r="IWK36" s="24"/>
      <c r="IWL36" s="24"/>
      <c r="IWM36" s="23"/>
      <c r="IWN36" s="23"/>
      <c r="IWO36" s="48"/>
      <c r="IWP36" s="48"/>
      <c r="IWQ36" s="48"/>
      <c r="IWR36" s="48"/>
      <c r="IWS36" s="49"/>
      <c r="IWT36" s="49"/>
      <c r="IWU36" s="49"/>
      <c r="IWV36" s="49"/>
      <c r="IWW36" s="24"/>
      <c r="IWX36" s="24"/>
      <c r="IWY36" s="23"/>
      <c r="IWZ36" s="23"/>
      <c r="IXA36" s="48"/>
      <c r="IXB36" s="48"/>
      <c r="IXC36" s="48"/>
      <c r="IXD36" s="48"/>
      <c r="IXE36" s="49"/>
      <c r="IXF36" s="49"/>
      <c r="IXG36" s="49"/>
      <c r="IXH36" s="49"/>
      <c r="IXI36" s="24"/>
      <c r="IXJ36" s="24"/>
      <c r="IXK36" s="23"/>
      <c r="IXL36" s="23"/>
      <c r="IXM36" s="48"/>
      <c r="IXN36" s="48"/>
      <c r="IXO36" s="48"/>
      <c r="IXP36" s="48"/>
      <c r="IXQ36" s="49"/>
      <c r="IXR36" s="49"/>
      <c r="IXS36" s="49"/>
      <c r="IXT36" s="49"/>
      <c r="IXU36" s="24"/>
      <c r="IXV36" s="24"/>
      <c r="IXW36" s="23"/>
      <c r="IXX36" s="23"/>
      <c r="IXY36" s="48"/>
      <c r="IXZ36" s="48"/>
      <c r="IYA36" s="48"/>
      <c r="IYB36" s="48"/>
      <c r="IYC36" s="49"/>
      <c r="IYD36" s="49"/>
      <c r="IYE36" s="49"/>
      <c r="IYF36" s="49"/>
      <c r="IYG36" s="24"/>
      <c r="IYH36" s="24"/>
      <c r="IYI36" s="23"/>
      <c r="IYJ36" s="23"/>
      <c r="IYK36" s="48"/>
      <c r="IYL36" s="48"/>
      <c r="IYM36" s="48"/>
      <c r="IYN36" s="48"/>
      <c r="IYO36" s="49"/>
      <c r="IYP36" s="49"/>
      <c r="IYQ36" s="49"/>
      <c r="IYR36" s="49"/>
      <c r="IYS36" s="24"/>
      <c r="IYT36" s="24"/>
      <c r="IYU36" s="23"/>
      <c r="IYV36" s="23"/>
      <c r="IYW36" s="48"/>
      <c r="IYX36" s="48"/>
      <c r="IYY36" s="48"/>
      <c r="IYZ36" s="48"/>
      <c r="IZA36" s="49"/>
      <c r="IZB36" s="49"/>
      <c r="IZC36" s="49"/>
      <c r="IZD36" s="49"/>
      <c r="IZE36" s="24"/>
      <c r="IZF36" s="24"/>
      <c r="IZG36" s="23"/>
      <c r="IZH36" s="23"/>
      <c r="IZI36" s="48"/>
      <c r="IZJ36" s="48"/>
      <c r="IZK36" s="48"/>
      <c r="IZL36" s="48"/>
      <c r="IZM36" s="49"/>
      <c r="IZN36" s="49"/>
      <c r="IZO36" s="49"/>
      <c r="IZP36" s="49"/>
      <c r="IZQ36" s="24"/>
      <c r="IZR36" s="24"/>
      <c r="IZS36" s="23"/>
      <c r="IZT36" s="23"/>
      <c r="IZU36" s="48"/>
      <c r="IZV36" s="48"/>
      <c r="IZW36" s="48"/>
      <c r="IZX36" s="48"/>
      <c r="IZY36" s="49"/>
      <c r="IZZ36" s="49"/>
      <c r="JAA36" s="49"/>
      <c r="JAB36" s="49"/>
      <c r="JAC36" s="24"/>
      <c r="JAD36" s="24"/>
      <c r="JAE36" s="23"/>
      <c r="JAF36" s="23"/>
      <c r="JAG36" s="48"/>
      <c r="JAH36" s="48"/>
      <c r="JAI36" s="48"/>
      <c r="JAJ36" s="48"/>
      <c r="JAK36" s="49"/>
      <c r="JAL36" s="49"/>
      <c r="JAM36" s="49"/>
      <c r="JAN36" s="49"/>
      <c r="JAO36" s="24"/>
      <c r="JAP36" s="24"/>
      <c r="JAQ36" s="23"/>
      <c r="JAR36" s="23"/>
      <c r="JAS36" s="48"/>
      <c r="JAT36" s="48"/>
      <c r="JAU36" s="48"/>
      <c r="JAV36" s="48"/>
      <c r="JAW36" s="49"/>
      <c r="JAX36" s="49"/>
      <c r="JAY36" s="49"/>
      <c r="JAZ36" s="49"/>
      <c r="JBA36" s="24"/>
      <c r="JBB36" s="24"/>
      <c r="JBC36" s="23"/>
      <c r="JBD36" s="23"/>
      <c r="JBE36" s="48"/>
      <c r="JBF36" s="48"/>
      <c r="JBG36" s="48"/>
      <c r="JBH36" s="48"/>
      <c r="JBI36" s="49"/>
      <c r="JBJ36" s="49"/>
      <c r="JBK36" s="49"/>
      <c r="JBL36" s="49"/>
      <c r="JBM36" s="24"/>
      <c r="JBN36" s="24"/>
      <c r="JBO36" s="23"/>
      <c r="JBP36" s="23"/>
      <c r="JBQ36" s="48"/>
      <c r="JBR36" s="48"/>
      <c r="JBS36" s="48"/>
      <c r="JBT36" s="48"/>
      <c r="JBU36" s="49"/>
      <c r="JBV36" s="49"/>
      <c r="JBW36" s="49"/>
      <c r="JBX36" s="49"/>
      <c r="JBY36" s="24"/>
      <c r="JBZ36" s="24"/>
      <c r="JCA36" s="23"/>
      <c r="JCB36" s="23"/>
      <c r="JCC36" s="48"/>
      <c r="JCD36" s="48"/>
      <c r="JCE36" s="48"/>
      <c r="JCF36" s="48"/>
      <c r="JCG36" s="49"/>
      <c r="JCH36" s="49"/>
      <c r="JCI36" s="49"/>
      <c r="JCJ36" s="49"/>
      <c r="JCK36" s="24"/>
      <c r="JCL36" s="24"/>
      <c r="JCM36" s="23"/>
      <c r="JCN36" s="23"/>
      <c r="JCO36" s="48"/>
      <c r="JCP36" s="48"/>
      <c r="JCQ36" s="48"/>
      <c r="JCR36" s="48"/>
      <c r="JCS36" s="49"/>
      <c r="JCT36" s="49"/>
      <c r="JCU36" s="49"/>
      <c r="JCV36" s="49"/>
      <c r="JCW36" s="24"/>
      <c r="JCX36" s="24"/>
      <c r="JCY36" s="23"/>
      <c r="JCZ36" s="23"/>
      <c r="JDA36" s="48"/>
      <c r="JDB36" s="48"/>
      <c r="JDC36" s="48"/>
      <c r="JDD36" s="48"/>
      <c r="JDE36" s="49"/>
      <c r="JDF36" s="49"/>
      <c r="JDG36" s="49"/>
      <c r="JDH36" s="49"/>
      <c r="JDI36" s="24"/>
      <c r="JDJ36" s="24"/>
      <c r="JDK36" s="23"/>
      <c r="JDL36" s="23"/>
      <c r="JDM36" s="48"/>
      <c r="JDN36" s="48"/>
      <c r="JDO36" s="48"/>
      <c r="JDP36" s="48"/>
      <c r="JDQ36" s="49"/>
      <c r="JDR36" s="49"/>
      <c r="JDS36" s="49"/>
      <c r="JDT36" s="49"/>
      <c r="JDU36" s="24"/>
      <c r="JDV36" s="24"/>
      <c r="JDW36" s="23"/>
      <c r="JDX36" s="23"/>
      <c r="JDY36" s="48"/>
      <c r="JDZ36" s="48"/>
      <c r="JEA36" s="48"/>
      <c r="JEB36" s="48"/>
      <c r="JEC36" s="49"/>
      <c r="JED36" s="49"/>
      <c r="JEE36" s="49"/>
      <c r="JEF36" s="49"/>
      <c r="JEG36" s="24"/>
      <c r="JEH36" s="24"/>
      <c r="JEI36" s="23"/>
      <c r="JEJ36" s="23"/>
      <c r="JEK36" s="48"/>
      <c r="JEL36" s="48"/>
      <c r="JEM36" s="48"/>
      <c r="JEN36" s="48"/>
      <c r="JEO36" s="49"/>
      <c r="JEP36" s="49"/>
      <c r="JEQ36" s="49"/>
      <c r="JER36" s="49"/>
      <c r="JES36" s="24"/>
      <c r="JET36" s="24"/>
      <c r="JEU36" s="23"/>
      <c r="JEV36" s="23"/>
      <c r="JEW36" s="48"/>
      <c r="JEX36" s="48"/>
      <c r="JEY36" s="48"/>
      <c r="JEZ36" s="48"/>
      <c r="JFA36" s="49"/>
      <c r="JFB36" s="49"/>
      <c r="JFC36" s="49"/>
      <c r="JFD36" s="49"/>
      <c r="JFE36" s="24"/>
      <c r="JFF36" s="24"/>
      <c r="JFG36" s="23"/>
      <c r="JFH36" s="23"/>
      <c r="JFI36" s="48"/>
      <c r="JFJ36" s="48"/>
      <c r="JFK36" s="48"/>
      <c r="JFL36" s="48"/>
      <c r="JFM36" s="49"/>
      <c r="JFN36" s="49"/>
      <c r="JFO36" s="49"/>
      <c r="JFP36" s="49"/>
      <c r="JFQ36" s="24"/>
      <c r="JFR36" s="24"/>
      <c r="JFS36" s="23"/>
      <c r="JFT36" s="23"/>
      <c r="JFU36" s="48"/>
      <c r="JFV36" s="48"/>
      <c r="JFW36" s="48"/>
      <c r="JFX36" s="48"/>
      <c r="JFY36" s="49"/>
      <c r="JFZ36" s="49"/>
      <c r="JGA36" s="49"/>
      <c r="JGB36" s="49"/>
      <c r="JGC36" s="24"/>
      <c r="JGD36" s="24"/>
      <c r="JGE36" s="23"/>
      <c r="JGF36" s="23"/>
      <c r="JGG36" s="48"/>
      <c r="JGH36" s="48"/>
      <c r="JGI36" s="48"/>
      <c r="JGJ36" s="48"/>
      <c r="JGK36" s="49"/>
      <c r="JGL36" s="49"/>
      <c r="JGM36" s="49"/>
      <c r="JGN36" s="49"/>
      <c r="JGO36" s="24"/>
      <c r="JGP36" s="24"/>
      <c r="JGQ36" s="23"/>
      <c r="JGR36" s="23"/>
      <c r="JGS36" s="48"/>
      <c r="JGT36" s="48"/>
      <c r="JGU36" s="48"/>
      <c r="JGV36" s="48"/>
      <c r="JGW36" s="49"/>
      <c r="JGX36" s="49"/>
      <c r="JGY36" s="49"/>
      <c r="JGZ36" s="49"/>
      <c r="JHA36" s="24"/>
      <c r="JHB36" s="24"/>
      <c r="JHC36" s="23"/>
      <c r="JHD36" s="23"/>
      <c r="JHE36" s="48"/>
      <c r="JHF36" s="48"/>
      <c r="JHG36" s="48"/>
      <c r="JHH36" s="48"/>
      <c r="JHI36" s="49"/>
      <c r="JHJ36" s="49"/>
      <c r="JHK36" s="49"/>
      <c r="JHL36" s="49"/>
      <c r="JHM36" s="24"/>
      <c r="JHN36" s="24"/>
      <c r="JHO36" s="23"/>
      <c r="JHP36" s="23"/>
      <c r="JHQ36" s="48"/>
      <c r="JHR36" s="48"/>
      <c r="JHS36" s="48"/>
      <c r="JHT36" s="48"/>
      <c r="JHU36" s="49"/>
      <c r="JHV36" s="49"/>
      <c r="JHW36" s="49"/>
      <c r="JHX36" s="49"/>
      <c r="JHY36" s="24"/>
      <c r="JHZ36" s="24"/>
      <c r="JIA36" s="23"/>
      <c r="JIB36" s="23"/>
      <c r="JIC36" s="48"/>
      <c r="JID36" s="48"/>
      <c r="JIE36" s="48"/>
      <c r="JIF36" s="48"/>
      <c r="JIG36" s="49"/>
      <c r="JIH36" s="49"/>
      <c r="JII36" s="49"/>
      <c r="JIJ36" s="49"/>
      <c r="JIK36" s="24"/>
      <c r="JIL36" s="24"/>
      <c r="JIM36" s="23"/>
      <c r="JIN36" s="23"/>
      <c r="JIO36" s="48"/>
      <c r="JIP36" s="48"/>
      <c r="JIQ36" s="48"/>
      <c r="JIR36" s="48"/>
      <c r="JIS36" s="49"/>
      <c r="JIT36" s="49"/>
      <c r="JIU36" s="49"/>
      <c r="JIV36" s="49"/>
      <c r="JIW36" s="24"/>
      <c r="JIX36" s="24"/>
      <c r="JIY36" s="23"/>
      <c r="JIZ36" s="23"/>
      <c r="JJA36" s="48"/>
      <c r="JJB36" s="48"/>
      <c r="JJC36" s="48"/>
      <c r="JJD36" s="48"/>
      <c r="JJE36" s="49"/>
      <c r="JJF36" s="49"/>
      <c r="JJG36" s="49"/>
      <c r="JJH36" s="49"/>
      <c r="JJI36" s="24"/>
      <c r="JJJ36" s="24"/>
      <c r="JJK36" s="23"/>
      <c r="JJL36" s="23"/>
      <c r="JJM36" s="48"/>
      <c r="JJN36" s="48"/>
      <c r="JJO36" s="48"/>
      <c r="JJP36" s="48"/>
      <c r="JJQ36" s="49"/>
      <c r="JJR36" s="49"/>
      <c r="JJS36" s="49"/>
      <c r="JJT36" s="49"/>
      <c r="JJU36" s="24"/>
      <c r="JJV36" s="24"/>
      <c r="JJW36" s="23"/>
      <c r="JJX36" s="23"/>
      <c r="JJY36" s="48"/>
      <c r="JJZ36" s="48"/>
      <c r="JKA36" s="48"/>
      <c r="JKB36" s="48"/>
      <c r="JKC36" s="49"/>
      <c r="JKD36" s="49"/>
      <c r="JKE36" s="49"/>
      <c r="JKF36" s="49"/>
      <c r="JKG36" s="24"/>
      <c r="JKH36" s="24"/>
      <c r="JKI36" s="23"/>
      <c r="JKJ36" s="23"/>
      <c r="JKK36" s="48"/>
      <c r="JKL36" s="48"/>
      <c r="JKM36" s="48"/>
      <c r="JKN36" s="48"/>
      <c r="JKO36" s="49"/>
      <c r="JKP36" s="49"/>
      <c r="JKQ36" s="49"/>
      <c r="JKR36" s="49"/>
      <c r="JKS36" s="24"/>
      <c r="JKT36" s="24"/>
      <c r="JKU36" s="23"/>
      <c r="JKV36" s="23"/>
      <c r="JKW36" s="48"/>
      <c r="JKX36" s="48"/>
      <c r="JKY36" s="48"/>
      <c r="JKZ36" s="48"/>
      <c r="JLA36" s="49"/>
      <c r="JLB36" s="49"/>
      <c r="JLC36" s="49"/>
      <c r="JLD36" s="49"/>
      <c r="JLE36" s="24"/>
      <c r="JLF36" s="24"/>
      <c r="JLG36" s="23"/>
      <c r="JLH36" s="23"/>
      <c r="JLI36" s="48"/>
      <c r="JLJ36" s="48"/>
      <c r="JLK36" s="48"/>
      <c r="JLL36" s="48"/>
      <c r="JLM36" s="49"/>
      <c r="JLN36" s="49"/>
      <c r="JLO36" s="49"/>
      <c r="JLP36" s="49"/>
      <c r="JLQ36" s="24"/>
      <c r="JLR36" s="24"/>
      <c r="JLS36" s="23"/>
      <c r="JLT36" s="23"/>
      <c r="JLU36" s="48"/>
      <c r="JLV36" s="48"/>
      <c r="JLW36" s="48"/>
      <c r="JLX36" s="48"/>
      <c r="JLY36" s="49"/>
      <c r="JLZ36" s="49"/>
      <c r="JMA36" s="49"/>
      <c r="JMB36" s="49"/>
      <c r="JMC36" s="24"/>
      <c r="JMD36" s="24"/>
      <c r="JME36" s="23"/>
      <c r="JMF36" s="23"/>
      <c r="JMG36" s="48"/>
      <c r="JMH36" s="48"/>
      <c r="JMI36" s="48"/>
      <c r="JMJ36" s="48"/>
      <c r="JMK36" s="49"/>
      <c r="JML36" s="49"/>
      <c r="JMM36" s="49"/>
      <c r="JMN36" s="49"/>
      <c r="JMO36" s="24"/>
      <c r="JMP36" s="24"/>
      <c r="JMQ36" s="23"/>
      <c r="JMR36" s="23"/>
      <c r="JMS36" s="48"/>
      <c r="JMT36" s="48"/>
      <c r="JMU36" s="48"/>
      <c r="JMV36" s="48"/>
      <c r="JMW36" s="49"/>
      <c r="JMX36" s="49"/>
      <c r="JMY36" s="49"/>
      <c r="JMZ36" s="49"/>
      <c r="JNA36" s="24"/>
      <c r="JNB36" s="24"/>
      <c r="JNC36" s="23"/>
      <c r="JND36" s="23"/>
      <c r="JNE36" s="48"/>
      <c r="JNF36" s="48"/>
      <c r="JNG36" s="48"/>
      <c r="JNH36" s="48"/>
      <c r="JNI36" s="49"/>
      <c r="JNJ36" s="49"/>
      <c r="JNK36" s="49"/>
      <c r="JNL36" s="49"/>
      <c r="JNM36" s="24"/>
      <c r="JNN36" s="24"/>
      <c r="JNO36" s="23"/>
      <c r="JNP36" s="23"/>
      <c r="JNQ36" s="48"/>
      <c r="JNR36" s="48"/>
      <c r="JNS36" s="48"/>
      <c r="JNT36" s="48"/>
      <c r="JNU36" s="49"/>
      <c r="JNV36" s="49"/>
      <c r="JNW36" s="49"/>
      <c r="JNX36" s="49"/>
      <c r="JNY36" s="24"/>
      <c r="JNZ36" s="24"/>
      <c r="JOA36" s="23"/>
      <c r="JOB36" s="23"/>
      <c r="JOC36" s="48"/>
      <c r="JOD36" s="48"/>
      <c r="JOE36" s="48"/>
      <c r="JOF36" s="48"/>
      <c r="JOG36" s="49"/>
      <c r="JOH36" s="49"/>
      <c r="JOI36" s="49"/>
      <c r="JOJ36" s="49"/>
      <c r="JOK36" s="24"/>
      <c r="JOL36" s="24"/>
      <c r="JOM36" s="23"/>
      <c r="JON36" s="23"/>
      <c r="JOO36" s="48"/>
      <c r="JOP36" s="48"/>
      <c r="JOQ36" s="48"/>
      <c r="JOR36" s="48"/>
      <c r="JOS36" s="49"/>
      <c r="JOT36" s="49"/>
      <c r="JOU36" s="49"/>
      <c r="JOV36" s="49"/>
      <c r="JOW36" s="24"/>
      <c r="JOX36" s="24"/>
      <c r="JOY36" s="23"/>
      <c r="JOZ36" s="23"/>
      <c r="JPA36" s="48"/>
      <c r="JPB36" s="48"/>
      <c r="JPC36" s="48"/>
      <c r="JPD36" s="48"/>
      <c r="JPE36" s="49"/>
      <c r="JPF36" s="49"/>
      <c r="JPG36" s="49"/>
      <c r="JPH36" s="49"/>
      <c r="JPI36" s="24"/>
      <c r="JPJ36" s="24"/>
      <c r="JPK36" s="23"/>
      <c r="JPL36" s="23"/>
      <c r="JPM36" s="48"/>
      <c r="JPN36" s="48"/>
      <c r="JPO36" s="48"/>
      <c r="JPP36" s="48"/>
      <c r="JPQ36" s="49"/>
      <c r="JPR36" s="49"/>
      <c r="JPS36" s="49"/>
      <c r="JPT36" s="49"/>
      <c r="JPU36" s="24"/>
      <c r="JPV36" s="24"/>
      <c r="JPW36" s="23"/>
      <c r="JPX36" s="23"/>
      <c r="JPY36" s="48"/>
      <c r="JPZ36" s="48"/>
      <c r="JQA36" s="48"/>
      <c r="JQB36" s="48"/>
      <c r="JQC36" s="49"/>
      <c r="JQD36" s="49"/>
      <c r="JQE36" s="49"/>
      <c r="JQF36" s="49"/>
      <c r="JQG36" s="24"/>
      <c r="JQH36" s="24"/>
      <c r="JQI36" s="23"/>
      <c r="JQJ36" s="23"/>
      <c r="JQK36" s="48"/>
      <c r="JQL36" s="48"/>
      <c r="JQM36" s="48"/>
      <c r="JQN36" s="48"/>
      <c r="JQO36" s="49"/>
      <c r="JQP36" s="49"/>
      <c r="JQQ36" s="49"/>
      <c r="JQR36" s="49"/>
      <c r="JQS36" s="24"/>
      <c r="JQT36" s="24"/>
      <c r="JQU36" s="23"/>
      <c r="JQV36" s="23"/>
      <c r="JQW36" s="48"/>
      <c r="JQX36" s="48"/>
      <c r="JQY36" s="48"/>
      <c r="JQZ36" s="48"/>
      <c r="JRA36" s="49"/>
      <c r="JRB36" s="49"/>
      <c r="JRC36" s="49"/>
      <c r="JRD36" s="49"/>
      <c r="JRE36" s="24"/>
      <c r="JRF36" s="24"/>
      <c r="JRG36" s="23"/>
      <c r="JRH36" s="23"/>
      <c r="JRI36" s="48"/>
      <c r="JRJ36" s="48"/>
      <c r="JRK36" s="48"/>
      <c r="JRL36" s="48"/>
      <c r="JRM36" s="49"/>
      <c r="JRN36" s="49"/>
      <c r="JRO36" s="49"/>
      <c r="JRP36" s="49"/>
      <c r="JRQ36" s="24"/>
      <c r="JRR36" s="24"/>
      <c r="JRS36" s="23"/>
      <c r="JRT36" s="23"/>
      <c r="JRU36" s="48"/>
      <c r="JRV36" s="48"/>
      <c r="JRW36" s="48"/>
      <c r="JRX36" s="48"/>
      <c r="JRY36" s="49"/>
      <c r="JRZ36" s="49"/>
      <c r="JSA36" s="49"/>
      <c r="JSB36" s="49"/>
      <c r="JSC36" s="24"/>
      <c r="JSD36" s="24"/>
      <c r="JSE36" s="23"/>
      <c r="JSF36" s="23"/>
      <c r="JSG36" s="48"/>
      <c r="JSH36" s="48"/>
      <c r="JSI36" s="48"/>
      <c r="JSJ36" s="48"/>
      <c r="JSK36" s="49"/>
      <c r="JSL36" s="49"/>
      <c r="JSM36" s="49"/>
      <c r="JSN36" s="49"/>
      <c r="JSO36" s="24"/>
      <c r="JSP36" s="24"/>
      <c r="JSQ36" s="23"/>
      <c r="JSR36" s="23"/>
      <c r="JSS36" s="48"/>
      <c r="JST36" s="48"/>
      <c r="JSU36" s="48"/>
      <c r="JSV36" s="48"/>
      <c r="JSW36" s="49"/>
      <c r="JSX36" s="49"/>
      <c r="JSY36" s="49"/>
      <c r="JSZ36" s="49"/>
      <c r="JTA36" s="24"/>
      <c r="JTB36" s="24"/>
      <c r="JTC36" s="23"/>
      <c r="JTD36" s="23"/>
      <c r="JTE36" s="48"/>
      <c r="JTF36" s="48"/>
      <c r="JTG36" s="48"/>
      <c r="JTH36" s="48"/>
      <c r="JTI36" s="49"/>
      <c r="JTJ36" s="49"/>
      <c r="JTK36" s="49"/>
      <c r="JTL36" s="49"/>
      <c r="JTM36" s="24"/>
      <c r="JTN36" s="24"/>
      <c r="JTO36" s="23"/>
      <c r="JTP36" s="23"/>
      <c r="JTQ36" s="48"/>
      <c r="JTR36" s="48"/>
      <c r="JTS36" s="48"/>
      <c r="JTT36" s="48"/>
      <c r="JTU36" s="49"/>
      <c r="JTV36" s="49"/>
      <c r="JTW36" s="49"/>
      <c r="JTX36" s="49"/>
      <c r="JTY36" s="24"/>
      <c r="JTZ36" s="24"/>
      <c r="JUA36" s="23"/>
      <c r="JUB36" s="23"/>
      <c r="JUC36" s="48"/>
      <c r="JUD36" s="48"/>
      <c r="JUE36" s="48"/>
      <c r="JUF36" s="48"/>
      <c r="JUG36" s="49"/>
      <c r="JUH36" s="49"/>
      <c r="JUI36" s="49"/>
      <c r="JUJ36" s="49"/>
      <c r="JUK36" s="24"/>
      <c r="JUL36" s="24"/>
      <c r="JUM36" s="23"/>
      <c r="JUN36" s="23"/>
      <c r="JUO36" s="48"/>
      <c r="JUP36" s="48"/>
      <c r="JUQ36" s="48"/>
      <c r="JUR36" s="48"/>
      <c r="JUS36" s="49"/>
      <c r="JUT36" s="49"/>
      <c r="JUU36" s="49"/>
      <c r="JUV36" s="49"/>
      <c r="JUW36" s="24"/>
      <c r="JUX36" s="24"/>
      <c r="JUY36" s="23"/>
      <c r="JUZ36" s="23"/>
      <c r="JVA36" s="48"/>
      <c r="JVB36" s="48"/>
      <c r="JVC36" s="48"/>
      <c r="JVD36" s="48"/>
      <c r="JVE36" s="49"/>
      <c r="JVF36" s="49"/>
      <c r="JVG36" s="49"/>
      <c r="JVH36" s="49"/>
      <c r="JVI36" s="24"/>
      <c r="JVJ36" s="24"/>
      <c r="JVK36" s="23"/>
      <c r="JVL36" s="23"/>
      <c r="JVM36" s="48"/>
      <c r="JVN36" s="48"/>
      <c r="JVO36" s="48"/>
      <c r="JVP36" s="48"/>
      <c r="JVQ36" s="49"/>
      <c r="JVR36" s="49"/>
      <c r="JVS36" s="49"/>
      <c r="JVT36" s="49"/>
      <c r="JVU36" s="24"/>
      <c r="JVV36" s="24"/>
      <c r="JVW36" s="23"/>
      <c r="JVX36" s="23"/>
      <c r="JVY36" s="48"/>
      <c r="JVZ36" s="48"/>
      <c r="JWA36" s="48"/>
      <c r="JWB36" s="48"/>
      <c r="JWC36" s="49"/>
      <c r="JWD36" s="49"/>
      <c r="JWE36" s="49"/>
      <c r="JWF36" s="49"/>
      <c r="JWG36" s="24"/>
      <c r="JWH36" s="24"/>
      <c r="JWI36" s="23"/>
      <c r="JWJ36" s="23"/>
      <c r="JWK36" s="48"/>
      <c r="JWL36" s="48"/>
      <c r="JWM36" s="48"/>
      <c r="JWN36" s="48"/>
      <c r="JWO36" s="49"/>
      <c r="JWP36" s="49"/>
      <c r="JWQ36" s="49"/>
      <c r="JWR36" s="49"/>
      <c r="JWS36" s="24"/>
      <c r="JWT36" s="24"/>
      <c r="JWU36" s="23"/>
      <c r="JWV36" s="23"/>
      <c r="JWW36" s="48"/>
      <c r="JWX36" s="48"/>
      <c r="JWY36" s="48"/>
      <c r="JWZ36" s="48"/>
      <c r="JXA36" s="49"/>
      <c r="JXB36" s="49"/>
      <c r="JXC36" s="49"/>
      <c r="JXD36" s="49"/>
      <c r="JXE36" s="24"/>
      <c r="JXF36" s="24"/>
      <c r="JXG36" s="23"/>
      <c r="JXH36" s="23"/>
      <c r="JXI36" s="48"/>
      <c r="JXJ36" s="48"/>
      <c r="JXK36" s="48"/>
      <c r="JXL36" s="48"/>
      <c r="JXM36" s="49"/>
      <c r="JXN36" s="49"/>
      <c r="JXO36" s="49"/>
      <c r="JXP36" s="49"/>
      <c r="JXQ36" s="24"/>
      <c r="JXR36" s="24"/>
      <c r="JXS36" s="23"/>
      <c r="JXT36" s="23"/>
      <c r="JXU36" s="48"/>
      <c r="JXV36" s="48"/>
      <c r="JXW36" s="48"/>
      <c r="JXX36" s="48"/>
      <c r="JXY36" s="49"/>
      <c r="JXZ36" s="49"/>
      <c r="JYA36" s="49"/>
      <c r="JYB36" s="49"/>
      <c r="JYC36" s="24"/>
      <c r="JYD36" s="24"/>
      <c r="JYE36" s="23"/>
      <c r="JYF36" s="23"/>
      <c r="JYG36" s="48"/>
      <c r="JYH36" s="48"/>
      <c r="JYI36" s="48"/>
      <c r="JYJ36" s="48"/>
      <c r="JYK36" s="49"/>
      <c r="JYL36" s="49"/>
      <c r="JYM36" s="49"/>
      <c r="JYN36" s="49"/>
      <c r="JYO36" s="24"/>
      <c r="JYP36" s="24"/>
      <c r="JYQ36" s="23"/>
      <c r="JYR36" s="23"/>
      <c r="JYS36" s="48"/>
      <c r="JYT36" s="48"/>
      <c r="JYU36" s="48"/>
      <c r="JYV36" s="48"/>
      <c r="JYW36" s="49"/>
      <c r="JYX36" s="49"/>
      <c r="JYY36" s="49"/>
      <c r="JYZ36" s="49"/>
      <c r="JZA36" s="24"/>
      <c r="JZB36" s="24"/>
      <c r="JZC36" s="23"/>
      <c r="JZD36" s="23"/>
      <c r="JZE36" s="48"/>
      <c r="JZF36" s="48"/>
      <c r="JZG36" s="48"/>
      <c r="JZH36" s="48"/>
      <c r="JZI36" s="49"/>
      <c r="JZJ36" s="49"/>
      <c r="JZK36" s="49"/>
      <c r="JZL36" s="49"/>
      <c r="JZM36" s="24"/>
      <c r="JZN36" s="24"/>
      <c r="JZO36" s="23"/>
      <c r="JZP36" s="23"/>
      <c r="JZQ36" s="48"/>
      <c r="JZR36" s="48"/>
      <c r="JZS36" s="48"/>
      <c r="JZT36" s="48"/>
      <c r="JZU36" s="49"/>
      <c r="JZV36" s="49"/>
      <c r="JZW36" s="49"/>
      <c r="JZX36" s="49"/>
      <c r="JZY36" s="24"/>
      <c r="JZZ36" s="24"/>
      <c r="KAA36" s="23"/>
      <c r="KAB36" s="23"/>
      <c r="KAC36" s="48"/>
      <c r="KAD36" s="48"/>
      <c r="KAE36" s="48"/>
      <c r="KAF36" s="48"/>
      <c r="KAG36" s="49"/>
      <c r="KAH36" s="49"/>
      <c r="KAI36" s="49"/>
      <c r="KAJ36" s="49"/>
      <c r="KAK36" s="24"/>
      <c r="KAL36" s="24"/>
      <c r="KAM36" s="23"/>
      <c r="KAN36" s="23"/>
      <c r="KAO36" s="48"/>
      <c r="KAP36" s="48"/>
      <c r="KAQ36" s="48"/>
      <c r="KAR36" s="48"/>
      <c r="KAS36" s="49"/>
      <c r="KAT36" s="49"/>
      <c r="KAU36" s="49"/>
      <c r="KAV36" s="49"/>
      <c r="KAW36" s="24"/>
      <c r="KAX36" s="24"/>
      <c r="KAY36" s="23"/>
      <c r="KAZ36" s="23"/>
      <c r="KBA36" s="48"/>
      <c r="KBB36" s="48"/>
      <c r="KBC36" s="48"/>
      <c r="KBD36" s="48"/>
      <c r="KBE36" s="49"/>
      <c r="KBF36" s="49"/>
      <c r="KBG36" s="49"/>
      <c r="KBH36" s="49"/>
      <c r="KBI36" s="24"/>
      <c r="KBJ36" s="24"/>
      <c r="KBK36" s="23"/>
      <c r="KBL36" s="23"/>
      <c r="KBM36" s="48"/>
      <c r="KBN36" s="48"/>
      <c r="KBO36" s="48"/>
      <c r="KBP36" s="48"/>
      <c r="KBQ36" s="49"/>
      <c r="KBR36" s="49"/>
      <c r="KBS36" s="49"/>
      <c r="KBT36" s="49"/>
      <c r="KBU36" s="24"/>
      <c r="KBV36" s="24"/>
      <c r="KBW36" s="23"/>
      <c r="KBX36" s="23"/>
      <c r="KBY36" s="48"/>
      <c r="KBZ36" s="48"/>
      <c r="KCA36" s="48"/>
      <c r="KCB36" s="48"/>
      <c r="KCC36" s="49"/>
      <c r="KCD36" s="49"/>
      <c r="KCE36" s="49"/>
      <c r="KCF36" s="49"/>
      <c r="KCG36" s="24"/>
      <c r="KCH36" s="24"/>
      <c r="KCI36" s="23"/>
      <c r="KCJ36" s="23"/>
      <c r="KCK36" s="48"/>
      <c r="KCL36" s="48"/>
      <c r="KCM36" s="48"/>
      <c r="KCN36" s="48"/>
      <c r="KCO36" s="49"/>
      <c r="KCP36" s="49"/>
      <c r="KCQ36" s="49"/>
      <c r="KCR36" s="49"/>
      <c r="KCS36" s="24"/>
      <c r="KCT36" s="24"/>
      <c r="KCU36" s="23"/>
      <c r="KCV36" s="23"/>
      <c r="KCW36" s="48"/>
      <c r="KCX36" s="48"/>
      <c r="KCY36" s="48"/>
      <c r="KCZ36" s="48"/>
      <c r="KDA36" s="49"/>
      <c r="KDB36" s="49"/>
      <c r="KDC36" s="49"/>
      <c r="KDD36" s="49"/>
      <c r="KDE36" s="24"/>
      <c r="KDF36" s="24"/>
      <c r="KDG36" s="23"/>
      <c r="KDH36" s="23"/>
      <c r="KDI36" s="48"/>
      <c r="KDJ36" s="48"/>
      <c r="KDK36" s="48"/>
      <c r="KDL36" s="48"/>
      <c r="KDM36" s="49"/>
      <c r="KDN36" s="49"/>
      <c r="KDO36" s="49"/>
      <c r="KDP36" s="49"/>
      <c r="KDQ36" s="24"/>
      <c r="KDR36" s="24"/>
      <c r="KDS36" s="23"/>
      <c r="KDT36" s="23"/>
      <c r="KDU36" s="48"/>
      <c r="KDV36" s="48"/>
      <c r="KDW36" s="48"/>
      <c r="KDX36" s="48"/>
      <c r="KDY36" s="49"/>
      <c r="KDZ36" s="49"/>
      <c r="KEA36" s="49"/>
      <c r="KEB36" s="49"/>
      <c r="KEC36" s="24"/>
      <c r="KED36" s="24"/>
      <c r="KEE36" s="23"/>
      <c r="KEF36" s="23"/>
      <c r="KEG36" s="48"/>
      <c r="KEH36" s="48"/>
      <c r="KEI36" s="48"/>
      <c r="KEJ36" s="48"/>
      <c r="KEK36" s="49"/>
      <c r="KEL36" s="49"/>
      <c r="KEM36" s="49"/>
      <c r="KEN36" s="49"/>
      <c r="KEO36" s="24"/>
      <c r="KEP36" s="24"/>
      <c r="KEQ36" s="23"/>
      <c r="KER36" s="23"/>
      <c r="KES36" s="48"/>
      <c r="KET36" s="48"/>
      <c r="KEU36" s="48"/>
      <c r="KEV36" s="48"/>
      <c r="KEW36" s="49"/>
      <c r="KEX36" s="49"/>
      <c r="KEY36" s="49"/>
      <c r="KEZ36" s="49"/>
      <c r="KFA36" s="24"/>
      <c r="KFB36" s="24"/>
      <c r="KFC36" s="23"/>
      <c r="KFD36" s="23"/>
      <c r="KFE36" s="48"/>
      <c r="KFF36" s="48"/>
      <c r="KFG36" s="48"/>
      <c r="KFH36" s="48"/>
      <c r="KFI36" s="49"/>
      <c r="KFJ36" s="49"/>
      <c r="KFK36" s="49"/>
      <c r="KFL36" s="49"/>
      <c r="KFM36" s="24"/>
      <c r="KFN36" s="24"/>
      <c r="KFO36" s="23"/>
      <c r="KFP36" s="23"/>
      <c r="KFQ36" s="48"/>
      <c r="KFR36" s="48"/>
      <c r="KFS36" s="48"/>
      <c r="KFT36" s="48"/>
      <c r="KFU36" s="49"/>
      <c r="KFV36" s="49"/>
      <c r="KFW36" s="49"/>
      <c r="KFX36" s="49"/>
      <c r="KFY36" s="24"/>
      <c r="KFZ36" s="24"/>
      <c r="KGA36" s="23"/>
      <c r="KGB36" s="23"/>
      <c r="KGC36" s="48"/>
      <c r="KGD36" s="48"/>
      <c r="KGE36" s="48"/>
      <c r="KGF36" s="48"/>
      <c r="KGG36" s="49"/>
      <c r="KGH36" s="49"/>
      <c r="KGI36" s="49"/>
      <c r="KGJ36" s="49"/>
      <c r="KGK36" s="24"/>
      <c r="KGL36" s="24"/>
      <c r="KGM36" s="23"/>
      <c r="KGN36" s="23"/>
      <c r="KGO36" s="48"/>
      <c r="KGP36" s="48"/>
      <c r="KGQ36" s="48"/>
      <c r="KGR36" s="48"/>
      <c r="KGS36" s="49"/>
      <c r="KGT36" s="49"/>
      <c r="KGU36" s="49"/>
      <c r="KGV36" s="49"/>
      <c r="KGW36" s="24"/>
      <c r="KGX36" s="24"/>
      <c r="KGY36" s="23"/>
      <c r="KGZ36" s="23"/>
      <c r="KHA36" s="48"/>
      <c r="KHB36" s="48"/>
      <c r="KHC36" s="48"/>
      <c r="KHD36" s="48"/>
      <c r="KHE36" s="49"/>
      <c r="KHF36" s="49"/>
      <c r="KHG36" s="49"/>
      <c r="KHH36" s="49"/>
      <c r="KHI36" s="24"/>
      <c r="KHJ36" s="24"/>
      <c r="KHK36" s="23"/>
      <c r="KHL36" s="23"/>
      <c r="KHM36" s="48"/>
      <c r="KHN36" s="48"/>
      <c r="KHO36" s="48"/>
      <c r="KHP36" s="48"/>
      <c r="KHQ36" s="49"/>
      <c r="KHR36" s="49"/>
      <c r="KHS36" s="49"/>
      <c r="KHT36" s="49"/>
      <c r="KHU36" s="24"/>
      <c r="KHV36" s="24"/>
      <c r="KHW36" s="23"/>
      <c r="KHX36" s="23"/>
      <c r="KHY36" s="48"/>
      <c r="KHZ36" s="48"/>
      <c r="KIA36" s="48"/>
      <c r="KIB36" s="48"/>
      <c r="KIC36" s="49"/>
      <c r="KID36" s="49"/>
      <c r="KIE36" s="49"/>
      <c r="KIF36" s="49"/>
      <c r="KIG36" s="24"/>
      <c r="KIH36" s="24"/>
      <c r="KII36" s="23"/>
      <c r="KIJ36" s="23"/>
      <c r="KIK36" s="48"/>
      <c r="KIL36" s="48"/>
      <c r="KIM36" s="48"/>
      <c r="KIN36" s="48"/>
      <c r="KIO36" s="49"/>
      <c r="KIP36" s="49"/>
      <c r="KIQ36" s="49"/>
      <c r="KIR36" s="49"/>
      <c r="KIS36" s="24"/>
      <c r="KIT36" s="24"/>
      <c r="KIU36" s="23"/>
      <c r="KIV36" s="23"/>
      <c r="KIW36" s="48"/>
      <c r="KIX36" s="48"/>
      <c r="KIY36" s="48"/>
      <c r="KIZ36" s="48"/>
      <c r="KJA36" s="49"/>
      <c r="KJB36" s="49"/>
      <c r="KJC36" s="49"/>
      <c r="KJD36" s="49"/>
      <c r="KJE36" s="24"/>
      <c r="KJF36" s="24"/>
      <c r="KJG36" s="23"/>
      <c r="KJH36" s="23"/>
      <c r="KJI36" s="48"/>
      <c r="KJJ36" s="48"/>
      <c r="KJK36" s="48"/>
      <c r="KJL36" s="48"/>
      <c r="KJM36" s="49"/>
      <c r="KJN36" s="49"/>
      <c r="KJO36" s="49"/>
      <c r="KJP36" s="49"/>
      <c r="KJQ36" s="24"/>
      <c r="KJR36" s="24"/>
      <c r="KJS36" s="23"/>
      <c r="KJT36" s="23"/>
      <c r="KJU36" s="48"/>
      <c r="KJV36" s="48"/>
      <c r="KJW36" s="48"/>
      <c r="KJX36" s="48"/>
      <c r="KJY36" s="49"/>
      <c r="KJZ36" s="49"/>
      <c r="KKA36" s="49"/>
      <c r="KKB36" s="49"/>
      <c r="KKC36" s="24"/>
      <c r="KKD36" s="24"/>
      <c r="KKE36" s="23"/>
      <c r="KKF36" s="23"/>
      <c r="KKG36" s="48"/>
      <c r="KKH36" s="48"/>
      <c r="KKI36" s="48"/>
      <c r="KKJ36" s="48"/>
      <c r="KKK36" s="49"/>
      <c r="KKL36" s="49"/>
      <c r="KKM36" s="49"/>
      <c r="KKN36" s="49"/>
      <c r="KKO36" s="24"/>
      <c r="KKP36" s="24"/>
      <c r="KKQ36" s="23"/>
      <c r="KKR36" s="23"/>
      <c r="KKS36" s="48"/>
      <c r="KKT36" s="48"/>
      <c r="KKU36" s="48"/>
      <c r="KKV36" s="48"/>
      <c r="KKW36" s="49"/>
      <c r="KKX36" s="49"/>
      <c r="KKY36" s="49"/>
      <c r="KKZ36" s="49"/>
      <c r="KLA36" s="24"/>
      <c r="KLB36" s="24"/>
      <c r="KLC36" s="23"/>
      <c r="KLD36" s="23"/>
      <c r="KLE36" s="48"/>
      <c r="KLF36" s="48"/>
      <c r="KLG36" s="48"/>
      <c r="KLH36" s="48"/>
      <c r="KLI36" s="49"/>
      <c r="KLJ36" s="49"/>
      <c r="KLK36" s="49"/>
      <c r="KLL36" s="49"/>
      <c r="KLM36" s="24"/>
      <c r="KLN36" s="24"/>
      <c r="KLO36" s="23"/>
      <c r="KLP36" s="23"/>
      <c r="KLQ36" s="48"/>
      <c r="KLR36" s="48"/>
      <c r="KLS36" s="48"/>
      <c r="KLT36" s="48"/>
      <c r="KLU36" s="49"/>
      <c r="KLV36" s="49"/>
      <c r="KLW36" s="49"/>
      <c r="KLX36" s="49"/>
      <c r="KLY36" s="24"/>
      <c r="KLZ36" s="24"/>
      <c r="KMA36" s="23"/>
      <c r="KMB36" s="23"/>
      <c r="KMC36" s="48"/>
      <c r="KMD36" s="48"/>
      <c r="KME36" s="48"/>
      <c r="KMF36" s="48"/>
      <c r="KMG36" s="49"/>
      <c r="KMH36" s="49"/>
      <c r="KMI36" s="49"/>
      <c r="KMJ36" s="49"/>
      <c r="KMK36" s="24"/>
      <c r="KML36" s="24"/>
      <c r="KMM36" s="23"/>
      <c r="KMN36" s="23"/>
      <c r="KMO36" s="48"/>
      <c r="KMP36" s="48"/>
      <c r="KMQ36" s="48"/>
      <c r="KMR36" s="48"/>
      <c r="KMS36" s="49"/>
      <c r="KMT36" s="49"/>
      <c r="KMU36" s="49"/>
      <c r="KMV36" s="49"/>
      <c r="KMW36" s="24"/>
      <c r="KMX36" s="24"/>
      <c r="KMY36" s="23"/>
      <c r="KMZ36" s="23"/>
      <c r="KNA36" s="48"/>
      <c r="KNB36" s="48"/>
      <c r="KNC36" s="48"/>
      <c r="KND36" s="48"/>
      <c r="KNE36" s="49"/>
      <c r="KNF36" s="49"/>
      <c r="KNG36" s="49"/>
      <c r="KNH36" s="49"/>
      <c r="KNI36" s="24"/>
      <c r="KNJ36" s="24"/>
      <c r="KNK36" s="23"/>
      <c r="KNL36" s="23"/>
      <c r="KNM36" s="48"/>
      <c r="KNN36" s="48"/>
      <c r="KNO36" s="48"/>
      <c r="KNP36" s="48"/>
      <c r="KNQ36" s="49"/>
      <c r="KNR36" s="49"/>
      <c r="KNS36" s="49"/>
      <c r="KNT36" s="49"/>
      <c r="KNU36" s="24"/>
      <c r="KNV36" s="24"/>
      <c r="KNW36" s="23"/>
      <c r="KNX36" s="23"/>
      <c r="KNY36" s="48"/>
      <c r="KNZ36" s="48"/>
      <c r="KOA36" s="48"/>
      <c r="KOB36" s="48"/>
      <c r="KOC36" s="49"/>
      <c r="KOD36" s="49"/>
      <c r="KOE36" s="49"/>
      <c r="KOF36" s="49"/>
      <c r="KOG36" s="24"/>
      <c r="KOH36" s="24"/>
      <c r="KOI36" s="23"/>
      <c r="KOJ36" s="23"/>
      <c r="KOK36" s="48"/>
      <c r="KOL36" s="48"/>
      <c r="KOM36" s="48"/>
      <c r="KON36" s="48"/>
      <c r="KOO36" s="49"/>
      <c r="KOP36" s="49"/>
      <c r="KOQ36" s="49"/>
      <c r="KOR36" s="49"/>
      <c r="KOS36" s="24"/>
      <c r="KOT36" s="24"/>
      <c r="KOU36" s="23"/>
      <c r="KOV36" s="23"/>
      <c r="KOW36" s="48"/>
      <c r="KOX36" s="48"/>
      <c r="KOY36" s="48"/>
      <c r="KOZ36" s="48"/>
      <c r="KPA36" s="49"/>
      <c r="KPB36" s="49"/>
      <c r="KPC36" s="49"/>
      <c r="KPD36" s="49"/>
      <c r="KPE36" s="24"/>
      <c r="KPF36" s="24"/>
      <c r="KPG36" s="23"/>
      <c r="KPH36" s="23"/>
      <c r="KPI36" s="48"/>
      <c r="KPJ36" s="48"/>
      <c r="KPK36" s="48"/>
      <c r="KPL36" s="48"/>
      <c r="KPM36" s="49"/>
      <c r="KPN36" s="49"/>
      <c r="KPO36" s="49"/>
      <c r="KPP36" s="49"/>
      <c r="KPQ36" s="24"/>
      <c r="KPR36" s="24"/>
      <c r="KPS36" s="23"/>
      <c r="KPT36" s="23"/>
      <c r="KPU36" s="48"/>
      <c r="KPV36" s="48"/>
      <c r="KPW36" s="48"/>
      <c r="KPX36" s="48"/>
      <c r="KPY36" s="49"/>
      <c r="KPZ36" s="49"/>
      <c r="KQA36" s="49"/>
      <c r="KQB36" s="49"/>
      <c r="KQC36" s="24"/>
      <c r="KQD36" s="24"/>
      <c r="KQE36" s="23"/>
      <c r="KQF36" s="23"/>
      <c r="KQG36" s="48"/>
      <c r="KQH36" s="48"/>
      <c r="KQI36" s="48"/>
      <c r="KQJ36" s="48"/>
      <c r="KQK36" s="49"/>
      <c r="KQL36" s="49"/>
      <c r="KQM36" s="49"/>
      <c r="KQN36" s="49"/>
      <c r="KQO36" s="24"/>
      <c r="KQP36" s="24"/>
      <c r="KQQ36" s="23"/>
      <c r="KQR36" s="23"/>
      <c r="KQS36" s="48"/>
      <c r="KQT36" s="48"/>
      <c r="KQU36" s="48"/>
      <c r="KQV36" s="48"/>
      <c r="KQW36" s="49"/>
      <c r="KQX36" s="49"/>
      <c r="KQY36" s="49"/>
      <c r="KQZ36" s="49"/>
      <c r="KRA36" s="24"/>
      <c r="KRB36" s="24"/>
      <c r="KRC36" s="23"/>
      <c r="KRD36" s="23"/>
      <c r="KRE36" s="48"/>
      <c r="KRF36" s="48"/>
      <c r="KRG36" s="48"/>
      <c r="KRH36" s="48"/>
      <c r="KRI36" s="49"/>
      <c r="KRJ36" s="49"/>
      <c r="KRK36" s="49"/>
      <c r="KRL36" s="49"/>
      <c r="KRM36" s="24"/>
      <c r="KRN36" s="24"/>
      <c r="KRO36" s="23"/>
      <c r="KRP36" s="23"/>
      <c r="KRQ36" s="48"/>
      <c r="KRR36" s="48"/>
      <c r="KRS36" s="48"/>
      <c r="KRT36" s="48"/>
      <c r="KRU36" s="49"/>
      <c r="KRV36" s="49"/>
      <c r="KRW36" s="49"/>
      <c r="KRX36" s="49"/>
      <c r="KRY36" s="24"/>
      <c r="KRZ36" s="24"/>
      <c r="KSA36" s="23"/>
      <c r="KSB36" s="23"/>
      <c r="KSC36" s="48"/>
      <c r="KSD36" s="48"/>
      <c r="KSE36" s="48"/>
      <c r="KSF36" s="48"/>
      <c r="KSG36" s="49"/>
      <c r="KSH36" s="49"/>
      <c r="KSI36" s="49"/>
      <c r="KSJ36" s="49"/>
      <c r="KSK36" s="24"/>
      <c r="KSL36" s="24"/>
      <c r="KSM36" s="23"/>
      <c r="KSN36" s="23"/>
      <c r="KSO36" s="48"/>
      <c r="KSP36" s="48"/>
      <c r="KSQ36" s="48"/>
      <c r="KSR36" s="48"/>
      <c r="KSS36" s="49"/>
      <c r="KST36" s="49"/>
      <c r="KSU36" s="49"/>
      <c r="KSV36" s="49"/>
      <c r="KSW36" s="24"/>
      <c r="KSX36" s="24"/>
      <c r="KSY36" s="23"/>
      <c r="KSZ36" s="23"/>
      <c r="KTA36" s="48"/>
      <c r="KTB36" s="48"/>
      <c r="KTC36" s="48"/>
      <c r="KTD36" s="48"/>
      <c r="KTE36" s="49"/>
      <c r="KTF36" s="49"/>
      <c r="KTG36" s="49"/>
      <c r="KTH36" s="49"/>
      <c r="KTI36" s="24"/>
      <c r="KTJ36" s="24"/>
      <c r="KTK36" s="23"/>
      <c r="KTL36" s="23"/>
      <c r="KTM36" s="48"/>
      <c r="KTN36" s="48"/>
      <c r="KTO36" s="48"/>
      <c r="KTP36" s="48"/>
      <c r="KTQ36" s="49"/>
      <c r="KTR36" s="49"/>
      <c r="KTS36" s="49"/>
      <c r="KTT36" s="49"/>
      <c r="KTU36" s="24"/>
      <c r="KTV36" s="24"/>
      <c r="KTW36" s="23"/>
      <c r="KTX36" s="23"/>
      <c r="KTY36" s="48"/>
      <c r="KTZ36" s="48"/>
      <c r="KUA36" s="48"/>
      <c r="KUB36" s="48"/>
      <c r="KUC36" s="49"/>
      <c r="KUD36" s="49"/>
      <c r="KUE36" s="49"/>
      <c r="KUF36" s="49"/>
      <c r="KUG36" s="24"/>
      <c r="KUH36" s="24"/>
      <c r="KUI36" s="23"/>
      <c r="KUJ36" s="23"/>
      <c r="KUK36" s="48"/>
      <c r="KUL36" s="48"/>
      <c r="KUM36" s="48"/>
      <c r="KUN36" s="48"/>
      <c r="KUO36" s="49"/>
      <c r="KUP36" s="49"/>
      <c r="KUQ36" s="49"/>
      <c r="KUR36" s="49"/>
      <c r="KUS36" s="24"/>
      <c r="KUT36" s="24"/>
      <c r="KUU36" s="23"/>
      <c r="KUV36" s="23"/>
      <c r="KUW36" s="48"/>
      <c r="KUX36" s="48"/>
      <c r="KUY36" s="48"/>
      <c r="KUZ36" s="48"/>
      <c r="KVA36" s="49"/>
      <c r="KVB36" s="49"/>
      <c r="KVC36" s="49"/>
      <c r="KVD36" s="49"/>
      <c r="KVE36" s="24"/>
      <c r="KVF36" s="24"/>
      <c r="KVG36" s="23"/>
      <c r="KVH36" s="23"/>
      <c r="KVI36" s="48"/>
      <c r="KVJ36" s="48"/>
      <c r="KVK36" s="48"/>
      <c r="KVL36" s="48"/>
      <c r="KVM36" s="49"/>
      <c r="KVN36" s="49"/>
      <c r="KVO36" s="49"/>
      <c r="KVP36" s="49"/>
      <c r="KVQ36" s="24"/>
      <c r="KVR36" s="24"/>
      <c r="KVS36" s="23"/>
      <c r="KVT36" s="23"/>
      <c r="KVU36" s="48"/>
      <c r="KVV36" s="48"/>
      <c r="KVW36" s="48"/>
      <c r="KVX36" s="48"/>
      <c r="KVY36" s="49"/>
      <c r="KVZ36" s="49"/>
      <c r="KWA36" s="49"/>
      <c r="KWB36" s="49"/>
      <c r="KWC36" s="24"/>
      <c r="KWD36" s="24"/>
      <c r="KWE36" s="23"/>
      <c r="KWF36" s="23"/>
      <c r="KWG36" s="48"/>
      <c r="KWH36" s="48"/>
      <c r="KWI36" s="48"/>
      <c r="KWJ36" s="48"/>
      <c r="KWK36" s="49"/>
      <c r="KWL36" s="49"/>
      <c r="KWM36" s="49"/>
      <c r="KWN36" s="49"/>
      <c r="KWO36" s="24"/>
      <c r="KWP36" s="24"/>
      <c r="KWQ36" s="23"/>
      <c r="KWR36" s="23"/>
      <c r="KWS36" s="48"/>
      <c r="KWT36" s="48"/>
      <c r="KWU36" s="48"/>
      <c r="KWV36" s="48"/>
      <c r="KWW36" s="49"/>
      <c r="KWX36" s="49"/>
      <c r="KWY36" s="49"/>
      <c r="KWZ36" s="49"/>
      <c r="KXA36" s="24"/>
      <c r="KXB36" s="24"/>
      <c r="KXC36" s="23"/>
      <c r="KXD36" s="23"/>
      <c r="KXE36" s="48"/>
      <c r="KXF36" s="48"/>
      <c r="KXG36" s="48"/>
      <c r="KXH36" s="48"/>
      <c r="KXI36" s="49"/>
      <c r="KXJ36" s="49"/>
      <c r="KXK36" s="49"/>
      <c r="KXL36" s="49"/>
      <c r="KXM36" s="24"/>
      <c r="KXN36" s="24"/>
      <c r="KXO36" s="23"/>
      <c r="KXP36" s="23"/>
      <c r="KXQ36" s="48"/>
      <c r="KXR36" s="48"/>
      <c r="KXS36" s="48"/>
      <c r="KXT36" s="48"/>
      <c r="KXU36" s="49"/>
      <c r="KXV36" s="49"/>
      <c r="KXW36" s="49"/>
      <c r="KXX36" s="49"/>
      <c r="KXY36" s="24"/>
      <c r="KXZ36" s="24"/>
      <c r="KYA36" s="23"/>
      <c r="KYB36" s="23"/>
      <c r="KYC36" s="48"/>
      <c r="KYD36" s="48"/>
      <c r="KYE36" s="48"/>
      <c r="KYF36" s="48"/>
      <c r="KYG36" s="49"/>
      <c r="KYH36" s="49"/>
      <c r="KYI36" s="49"/>
      <c r="KYJ36" s="49"/>
      <c r="KYK36" s="24"/>
      <c r="KYL36" s="24"/>
      <c r="KYM36" s="23"/>
      <c r="KYN36" s="23"/>
      <c r="KYO36" s="48"/>
      <c r="KYP36" s="48"/>
      <c r="KYQ36" s="48"/>
      <c r="KYR36" s="48"/>
      <c r="KYS36" s="49"/>
      <c r="KYT36" s="49"/>
      <c r="KYU36" s="49"/>
      <c r="KYV36" s="49"/>
      <c r="KYW36" s="24"/>
      <c r="KYX36" s="24"/>
      <c r="KYY36" s="23"/>
      <c r="KYZ36" s="23"/>
      <c r="KZA36" s="48"/>
      <c r="KZB36" s="48"/>
      <c r="KZC36" s="48"/>
      <c r="KZD36" s="48"/>
      <c r="KZE36" s="49"/>
      <c r="KZF36" s="49"/>
      <c r="KZG36" s="49"/>
      <c r="KZH36" s="49"/>
      <c r="KZI36" s="24"/>
      <c r="KZJ36" s="24"/>
      <c r="KZK36" s="23"/>
      <c r="KZL36" s="23"/>
      <c r="KZM36" s="48"/>
      <c r="KZN36" s="48"/>
      <c r="KZO36" s="48"/>
      <c r="KZP36" s="48"/>
      <c r="KZQ36" s="49"/>
      <c r="KZR36" s="49"/>
      <c r="KZS36" s="49"/>
      <c r="KZT36" s="49"/>
      <c r="KZU36" s="24"/>
      <c r="KZV36" s="24"/>
      <c r="KZW36" s="23"/>
      <c r="KZX36" s="23"/>
      <c r="KZY36" s="48"/>
      <c r="KZZ36" s="48"/>
      <c r="LAA36" s="48"/>
      <c r="LAB36" s="48"/>
      <c r="LAC36" s="49"/>
      <c r="LAD36" s="49"/>
      <c r="LAE36" s="49"/>
      <c r="LAF36" s="49"/>
      <c r="LAG36" s="24"/>
      <c r="LAH36" s="24"/>
      <c r="LAI36" s="23"/>
      <c r="LAJ36" s="23"/>
      <c r="LAK36" s="48"/>
      <c r="LAL36" s="48"/>
      <c r="LAM36" s="48"/>
      <c r="LAN36" s="48"/>
      <c r="LAO36" s="49"/>
      <c r="LAP36" s="49"/>
      <c r="LAQ36" s="49"/>
      <c r="LAR36" s="49"/>
      <c r="LAS36" s="24"/>
      <c r="LAT36" s="24"/>
      <c r="LAU36" s="23"/>
      <c r="LAV36" s="23"/>
      <c r="LAW36" s="48"/>
      <c r="LAX36" s="48"/>
      <c r="LAY36" s="48"/>
      <c r="LAZ36" s="48"/>
      <c r="LBA36" s="49"/>
      <c r="LBB36" s="49"/>
      <c r="LBC36" s="49"/>
      <c r="LBD36" s="49"/>
      <c r="LBE36" s="24"/>
      <c r="LBF36" s="24"/>
      <c r="LBG36" s="23"/>
      <c r="LBH36" s="23"/>
      <c r="LBI36" s="48"/>
      <c r="LBJ36" s="48"/>
      <c r="LBK36" s="48"/>
      <c r="LBL36" s="48"/>
      <c r="LBM36" s="49"/>
      <c r="LBN36" s="49"/>
      <c r="LBO36" s="49"/>
      <c r="LBP36" s="49"/>
      <c r="LBQ36" s="24"/>
      <c r="LBR36" s="24"/>
      <c r="LBS36" s="23"/>
      <c r="LBT36" s="23"/>
      <c r="LBU36" s="48"/>
      <c r="LBV36" s="48"/>
      <c r="LBW36" s="48"/>
      <c r="LBX36" s="48"/>
      <c r="LBY36" s="49"/>
      <c r="LBZ36" s="49"/>
      <c r="LCA36" s="49"/>
      <c r="LCB36" s="49"/>
      <c r="LCC36" s="24"/>
      <c r="LCD36" s="24"/>
      <c r="LCE36" s="23"/>
      <c r="LCF36" s="23"/>
      <c r="LCG36" s="48"/>
      <c r="LCH36" s="48"/>
      <c r="LCI36" s="48"/>
      <c r="LCJ36" s="48"/>
      <c r="LCK36" s="49"/>
      <c r="LCL36" s="49"/>
      <c r="LCM36" s="49"/>
      <c r="LCN36" s="49"/>
      <c r="LCO36" s="24"/>
      <c r="LCP36" s="24"/>
      <c r="LCQ36" s="23"/>
      <c r="LCR36" s="23"/>
      <c r="LCS36" s="48"/>
      <c r="LCT36" s="48"/>
      <c r="LCU36" s="48"/>
      <c r="LCV36" s="48"/>
      <c r="LCW36" s="49"/>
      <c r="LCX36" s="49"/>
      <c r="LCY36" s="49"/>
      <c r="LCZ36" s="49"/>
      <c r="LDA36" s="24"/>
      <c r="LDB36" s="24"/>
      <c r="LDC36" s="23"/>
      <c r="LDD36" s="23"/>
      <c r="LDE36" s="48"/>
      <c r="LDF36" s="48"/>
      <c r="LDG36" s="48"/>
      <c r="LDH36" s="48"/>
      <c r="LDI36" s="49"/>
      <c r="LDJ36" s="49"/>
      <c r="LDK36" s="49"/>
      <c r="LDL36" s="49"/>
      <c r="LDM36" s="24"/>
      <c r="LDN36" s="24"/>
      <c r="LDO36" s="23"/>
      <c r="LDP36" s="23"/>
      <c r="LDQ36" s="48"/>
      <c r="LDR36" s="48"/>
      <c r="LDS36" s="48"/>
      <c r="LDT36" s="48"/>
      <c r="LDU36" s="49"/>
      <c r="LDV36" s="49"/>
      <c r="LDW36" s="49"/>
      <c r="LDX36" s="49"/>
      <c r="LDY36" s="24"/>
      <c r="LDZ36" s="24"/>
      <c r="LEA36" s="23"/>
      <c r="LEB36" s="23"/>
      <c r="LEC36" s="48"/>
      <c r="LED36" s="48"/>
      <c r="LEE36" s="48"/>
      <c r="LEF36" s="48"/>
      <c r="LEG36" s="49"/>
      <c r="LEH36" s="49"/>
      <c r="LEI36" s="49"/>
      <c r="LEJ36" s="49"/>
      <c r="LEK36" s="24"/>
      <c r="LEL36" s="24"/>
      <c r="LEM36" s="23"/>
      <c r="LEN36" s="23"/>
      <c r="LEO36" s="48"/>
      <c r="LEP36" s="48"/>
      <c r="LEQ36" s="48"/>
      <c r="LER36" s="48"/>
      <c r="LES36" s="49"/>
      <c r="LET36" s="49"/>
      <c r="LEU36" s="49"/>
      <c r="LEV36" s="49"/>
      <c r="LEW36" s="24"/>
      <c r="LEX36" s="24"/>
      <c r="LEY36" s="23"/>
      <c r="LEZ36" s="23"/>
      <c r="LFA36" s="48"/>
      <c r="LFB36" s="48"/>
      <c r="LFC36" s="48"/>
      <c r="LFD36" s="48"/>
      <c r="LFE36" s="49"/>
      <c r="LFF36" s="49"/>
      <c r="LFG36" s="49"/>
      <c r="LFH36" s="49"/>
      <c r="LFI36" s="24"/>
      <c r="LFJ36" s="24"/>
      <c r="LFK36" s="23"/>
      <c r="LFL36" s="23"/>
      <c r="LFM36" s="48"/>
      <c r="LFN36" s="48"/>
      <c r="LFO36" s="48"/>
      <c r="LFP36" s="48"/>
      <c r="LFQ36" s="49"/>
      <c r="LFR36" s="49"/>
      <c r="LFS36" s="49"/>
      <c r="LFT36" s="49"/>
      <c r="LFU36" s="24"/>
      <c r="LFV36" s="24"/>
      <c r="LFW36" s="23"/>
      <c r="LFX36" s="23"/>
      <c r="LFY36" s="48"/>
      <c r="LFZ36" s="48"/>
      <c r="LGA36" s="48"/>
      <c r="LGB36" s="48"/>
      <c r="LGC36" s="49"/>
      <c r="LGD36" s="49"/>
      <c r="LGE36" s="49"/>
      <c r="LGF36" s="49"/>
      <c r="LGG36" s="24"/>
      <c r="LGH36" s="24"/>
      <c r="LGI36" s="23"/>
      <c r="LGJ36" s="23"/>
      <c r="LGK36" s="48"/>
      <c r="LGL36" s="48"/>
      <c r="LGM36" s="48"/>
      <c r="LGN36" s="48"/>
      <c r="LGO36" s="49"/>
      <c r="LGP36" s="49"/>
      <c r="LGQ36" s="49"/>
      <c r="LGR36" s="49"/>
      <c r="LGS36" s="24"/>
      <c r="LGT36" s="24"/>
      <c r="LGU36" s="23"/>
      <c r="LGV36" s="23"/>
      <c r="LGW36" s="48"/>
      <c r="LGX36" s="48"/>
      <c r="LGY36" s="48"/>
      <c r="LGZ36" s="48"/>
      <c r="LHA36" s="49"/>
      <c r="LHB36" s="49"/>
      <c r="LHC36" s="49"/>
      <c r="LHD36" s="49"/>
      <c r="LHE36" s="24"/>
      <c r="LHF36" s="24"/>
      <c r="LHG36" s="23"/>
      <c r="LHH36" s="23"/>
      <c r="LHI36" s="48"/>
      <c r="LHJ36" s="48"/>
      <c r="LHK36" s="48"/>
      <c r="LHL36" s="48"/>
      <c r="LHM36" s="49"/>
      <c r="LHN36" s="49"/>
      <c r="LHO36" s="49"/>
      <c r="LHP36" s="49"/>
      <c r="LHQ36" s="24"/>
      <c r="LHR36" s="24"/>
      <c r="LHS36" s="23"/>
      <c r="LHT36" s="23"/>
      <c r="LHU36" s="48"/>
      <c r="LHV36" s="48"/>
      <c r="LHW36" s="48"/>
      <c r="LHX36" s="48"/>
      <c r="LHY36" s="49"/>
      <c r="LHZ36" s="49"/>
      <c r="LIA36" s="49"/>
      <c r="LIB36" s="49"/>
      <c r="LIC36" s="24"/>
      <c r="LID36" s="24"/>
      <c r="LIE36" s="23"/>
      <c r="LIF36" s="23"/>
      <c r="LIG36" s="48"/>
      <c r="LIH36" s="48"/>
      <c r="LII36" s="48"/>
      <c r="LIJ36" s="48"/>
      <c r="LIK36" s="49"/>
      <c r="LIL36" s="49"/>
      <c r="LIM36" s="49"/>
      <c r="LIN36" s="49"/>
      <c r="LIO36" s="24"/>
      <c r="LIP36" s="24"/>
      <c r="LIQ36" s="23"/>
      <c r="LIR36" s="23"/>
      <c r="LIS36" s="48"/>
      <c r="LIT36" s="48"/>
      <c r="LIU36" s="48"/>
      <c r="LIV36" s="48"/>
      <c r="LIW36" s="49"/>
      <c r="LIX36" s="49"/>
      <c r="LIY36" s="49"/>
      <c r="LIZ36" s="49"/>
      <c r="LJA36" s="24"/>
      <c r="LJB36" s="24"/>
      <c r="LJC36" s="23"/>
      <c r="LJD36" s="23"/>
      <c r="LJE36" s="48"/>
      <c r="LJF36" s="48"/>
      <c r="LJG36" s="48"/>
      <c r="LJH36" s="48"/>
      <c r="LJI36" s="49"/>
      <c r="LJJ36" s="49"/>
      <c r="LJK36" s="49"/>
      <c r="LJL36" s="49"/>
      <c r="LJM36" s="24"/>
      <c r="LJN36" s="24"/>
      <c r="LJO36" s="23"/>
      <c r="LJP36" s="23"/>
      <c r="LJQ36" s="48"/>
      <c r="LJR36" s="48"/>
      <c r="LJS36" s="48"/>
      <c r="LJT36" s="48"/>
      <c r="LJU36" s="49"/>
      <c r="LJV36" s="49"/>
      <c r="LJW36" s="49"/>
      <c r="LJX36" s="49"/>
      <c r="LJY36" s="24"/>
      <c r="LJZ36" s="24"/>
      <c r="LKA36" s="23"/>
      <c r="LKB36" s="23"/>
      <c r="LKC36" s="48"/>
      <c r="LKD36" s="48"/>
      <c r="LKE36" s="48"/>
      <c r="LKF36" s="48"/>
      <c r="LKG36" s="49"/>
      <c r="LKH36" s="49"/>
      <c r="LKI36" s="49"/>
      <c r="LKJ36" s="49"/>
      <c r="LKK36" s="24"/>
      <c r="LKL36" s="24"/>
      <c r="LKM36" s="23"/>
      <c r="LKN36" s="23"/>
      <c r="LKO36" s="48"/>
      <c r="LKP36" s="48"/>
      <c r="LKQ36" s="48"/>
      <c r="LKR36" s="48"/>
      <c r="LKS36" s="49"/>
      <c r="LKT36" s="49"/>
      <c r="LKU36" s="49"/>
      <c r="LKV36" s="49"/>
      <c r="LKW36" s="24"/>
      <c r="LKX36" s="24"/>
      <c r="LKY36" s="23"/>
      <c r="LKZ36" s="23"/>
      <c r="LLA36" s="48"/>
      <c r="LLB36" s="48"/>
      <c r="LLC36" s="48"/>
      <c r="LLD36" s="48"/>
      <c r="LLE36" s="49"/>
      <c r="LLF36" s="49"/>
      <c r="LLG36" s="49"/>
      <c r="LLH36" s="49"/>
      <c r="LLI36" s="24"/>
      <c r="LLJ36" s="24"/>
      <c r="LLK36" s="23"/>
      <c r="LLL36" s="23"/>
      <c r="LLM36" s="48"/>
      <c r="LLN36" s="48"/>
      <c r="LLO36" s="48"/>
      <c r="LLP36" s="48"/>
      <c r="LLQ36" s="49"/>
      <c r="LLR36" s="49"/>
      <c r="LLS36" s="49"/>
      <c r="LLT36" s="49"/>
      <c r="LLU36" s="24"/>
      <c r="LLV36" s="24"/>
      <c r="LLW36" s="23"/>
      <c r="LLX36" s="23"/>
      <c r="LLY36" s="48"/>
      <c r="LLZ36" s="48"/>
      <c r="LMA36" s="48"/>
      <c r="LMB36" s="48"/>
      <c r="LMC36" s="49"/>
      <c r="LMD36" s="49"/>
      <c r="LME36" s="49"/>
      <c r="LMF36" s="49"/>
      <c r="LMG36" s="24"/>
      <c r="LMH36" s="24"/>
      <c r="LMI36" s="23"/>
      <c r="LMJ36" s="23"/>
      <c r="LMK36" s="48"/>
      <c r="LML36" s="48"/>
      <c r="LMM36" s="48"/>
      <c r="LMN36" s="48"/>
      <c r="LMO36" s="49"/>
      <c r="LMP36" s="49"/>
      <c r="LMQ36" s="49"/>
      <c r="LMR36" s="49"/>
      <c r="LMS36" s="24"/>
      <c r="LMT36" s="24"/>
      <c r="LMU36" s="23"/>
      <c r="LMV36" s="23"/>
      <c r="LMW36" s="48"/>
      <c r="LMX36" s="48"/>
      <c r="LMY36" s="48"/>
      <c r="LMZ36" s="48"/>
      <c r="LNA36" s="49"/>
      <c r="LNB36" s="49"/>
      <c r="LNC36" s="49"/>
      <c r="LND36" s="49"/>
      <c r="LNE36" s="24"/>
      <c r="LNF36" s="24"/>
      <c r="LNG36" s="23"/>
      <c r="LNH36" s="23"/>
      <c r="LNI36" s="48"/>
      <c r="LNJ36" s="48"/>
      <c r="LNK36" s="48"/>
      <c r="LNL36" s="48"/>
      <c r="LNM36" s="49"/>
      <c r="LNN36" s="49"/>
      <c r="LNO36" s="49"/>
      <c r="LNP36" s="49"/>
      <c r="LNQ36" s="24"/>
      <c r="LNR36" s="24"/>
      <c r="LNS36" s="23"/>
      <c r="LNT36" s="23"/>
      <c r="LNU36" s="48"/>
      <c r="LNV36" s="48"/>
      <c r="LNW36" s="48"/>
      <c r="LNX36" s="48"/>
      <c r="LNY36" s="49"/>
      <c r="LNZ36" s="49"/>
      <c r="LOA36" s="49"/>
      <c r="LOB36" s="49"/>
      <c r="LOC36" s="24"/>
      <c r="LOD36" s="24"/>
      <c r="LOE36" s="23"/>
      <c r="LOF36" s="23"/>
      <c r="LOG36" s="48"/>
      <c r="LOH36" s="48"/>
      <c r="LOI36" s="48"/>
      <c r="LOJ36" s="48"/>
      <c r="LOK36" s="49"/>
      <c r="LOL36" s="49"/>
      <c r="LOM36" s="49"/>
      <c r="LON36" s="49"/>
      <c r="LOO36" s="24"/>
      <c r="LOP36" s="24"/>
      <c r="LOQ36" s="23"/>
      <c r="LOR36" s="23"/>
      <c r="LOS36" s="48"/>
      <c r="LOT36" s="48"/>
      <c r="LOU36" s="48"/>
      <c r="LOV36" s="48"/>
      <c r="LOW36" s="49"/>
      <c r="LOX36" s="49"/>
      <c r="LOY36" s="49"/>
      <c r="LOZ36" s="49"/>
      <c r="LPA36" s="24"/>
      <c r="LPB36" s="24"/>
      <c r="LPC36" s="23"/>
      <c r="LPD36" s="23"/>
      <c r="LPE36" s="48"/>
      <c r="LPF36" s="48"/>
      <c r="LPG36" s="48"/>
      <c r="LPH36" s="48"/>
      <c r="LPI36" s="49"/>
      <c r="LPJ36" s="49"/>
      <c r="LPK36" s="49"/>
      <c r="LPL36" s="49"/>
      <c r="LPM36" s="24"/>
      <c r="LPN36" s="24"/>
      <c r="LPO36" s="23"/>
      <c r="LPP36" s="23"/>
      <c r="LPQ36" s="48"/>
      <c r="LPR36" s="48"/>
      <c r="LPS36" s="48"/>
      <c r="LPT36" s="48"/>
      <c r="LPU36" s="49"/>
      <c r="LPV36" s="49"/>
      <c r="LPW36" s="49"/>
      <c r="LPX36" s="49"/>
      <c r="LPY36" s="24"/>
      <c r="LPZ36" s="24"/>
      <c r="LQA36" s="23"/>
      <c r="LQB36" s="23"/>
      <c r="LQC36" s="48"/>
      <c r="LQD36" s="48"/>
      <c r="LQE36" s="48"/>
      <c r="LQF36" s="48"/>
      <c r="LQG36" s="49"/>
      <c r="LQH36" s="49"/>
      <c r="LQI36" s="49"/>
      <c r="LQJ36" s="49"/>
      <c r="LQK36" s="24"/>
      <c r="LQL36" s="24"/>
      <c r="LQM36" s="23"/>
      <c r="LQN36" s="23"/>
      <c r="LQO36" s="48"/>
      <c r="LQP36" s="48"/>
      <c r="LQQ36" s="48"/>
      <c r="LQR36" s="48"/>
      <c r="LQS36" s="49"/>
      <c r="LQT36" s="49"/>
      <c r="LQU36" s="49"/>
      <c r="LQV36" s="49"/>
      <c r="LQW36" s="24"/>
      <c r="LQX36" s="24"/>
      <c r="LQY36" s="23"/>
      <c r="LQZ36" s="23"/>
      <c r="LRA36" s="48"/>
      <c r="LRB36" s="48"/>
      <c r="LRC36" s="48"/>
      <c r="LRD36" s="48"/>
      <c r="LRE36" s="49"/>
      <c r="LRF36" s="49"/>
      <c r="LRG36" s="49"/>
      <c r="LRH36" s="49"/>
      <c r="LRI36" s="24"/>
      <c r="LRJ36" s="24"/>
      <c r="LRK36" s="23"/>
      <c r="LRL36" s="23"/>
      <c r="LRM36" s="48"/>
      <c r="LRN36" s="48"/>
      <c r="LRO36" s="48"/>
      <c r="LRP36" s="48"/>
      <c r="LRQ36" s="49"/>
      <c r="LRR36" s="49"/>
      <c r="LRS36" s="49"/>
      <c r="LRT36" s="49"/>
      <c r="LRU36" s="24"/>
      <c r="LRV36" s="24"/>
      <c r="LRW36" s="23"/>
      <c r="LRX36" s="23"/>
      <c r="LRY36" s="48"/>
      <c r="LRZ36" s="48"/>
      <c r="LSA36" s="48"/>
      <c r="LSB36" s="48"/>
      <c r="LSC36" s="49"/>
      <c r="LSD36" s="49"/>
      <c r="LSE36" s="49"/>
      <c r="LSF36" s="49"/>
      <c r="LSG36" s="24"/>
      <c r="LSH36" s="24"/>
      <c r="LSI36" s="23"/>
      <c r="LSJ36" s="23"/>
      <c r="LSK36" s="48"/>
      <c r="LSL36" s="48"/>
      <c r="LSM36" s="48"/>
      <c r="LSN36" s="48"/>
      <c r="LSO36" s="49"/>
      <c r="LSP36" s="49"/>
      <c r="LSQ36" s="49"/>
      <c r="LSR36" s="49"/>
      <c r="LSS36" s="24"/>
      <c r="LST36" s="24"/>
      <c r="LSU36" s="23"/>
      <c r="LSV36" s="23"/>
      <c r="LSW36" s="48"/>
      <c r="LSX36" s="48"/>
      <c r="LSY36" s="48"/>
      <c r="LSZ36" s="48"/>
      <c r="LTA36" s="49"/>
      <c r="LTB36" s="49"/>
      <c r="LTC36" s="49"/>
      <c r="LTD36" s="49"/>
      <c r="LTE36" s="24"/>
      <c r="LTF36" s="24"/>
      <c r="LTG36" s="23"/>
      <c r="LTH36" s="23"/>
      <c r="LTI36" s="48"/>
      <c r="LTJ36" s="48"/>
      <c r="LTK36" s="48"/>
      <c r="LTL36" s="48"/>
      <c r="LTM36" s="49"/>
      <c r="LTN36" s="49"/>
      <c r="LTO36" s="49"/>
      <c r="LTP36" s="49"/>
      <c r="LTQ36" s="24"/>
      <c r="LTR36" s="24"/>
      <c r="LTS36" s="23"/>
      <c r="LTT36" s="23"/>
      <c r="LTU36" s="48"/>
      <c r="LTV36" s="48"/>
      <c r="LTW36" s="48"/>
      <c r="LTX36" s="48"/>
      <c r="LTY36" s="49"/>
      <c r="LTZ36" s="49"/>
      <c r="LUA36" s="49"/>
      <c r="LUB36" s="49"/>
      <c r="LUC36" s="24"/>
      <c r="LUD36" s="24"/>
      <c r="LUE36" s="23"/>
      <c r="LUF36" s="23"/>
      <c r="LUG36" s="48"/>
      <c r="LUH36" s="48"/>
      <c r="LUI36" s="48"/>
      <c r="LUJ36" s="48"/>
      <c r="LUK36" s="49"/>
      <c r="LUL36" s="49"/>
      <c r="LUM36" s="49"/>
      <c r="LUN36" s="49"/>
      <c r="LUO36" s="24"/>
      <c r="LUP36" s="24"/>
      <c r="LUQ36" s="23"/>
      <c r="LUR36" s="23"/>
      <c r="LUS36" s="48"/>
      <c r="LUT36" s="48"/>
      <c r="LUU36" s="48"/>
      <c r="LUV36" s="48"/>
      <c r="LUW36" s="49"/>
      <c r="LUX36" s="49"/>
      <c r="LUY36" s="49"/>
      <c r="LUZ36" s="49"/>
      <c r="LVA36" s="24"/>
      <c r="LVB36" s="24"/>
      <c r="LVC36" s="23"/>
      <c r="LVD36" s="23"/>
      <c r="LVE36" s="48"/>
      <c r="LVF36" s="48"/>
      <c r="LVG36" s="48"/>
      <c r="LVH36" s="48"/>
      <c r="LVI36" s="49"/>
      <c r="LVJ36" s="49"/>
      <c r="LVK36" s="49"/>
      <c r="LVL36" s="49"/>
      <c r="LVM36" s="24"/>
      <c r="LVN36" s="24"/>
      <c r="LVO36" s="23"/>
      <c r="LVP36" s="23"/>
      <c r="LVQ36" s="48"/>
      <c r="LVR36" s="48"/>
      <c r="LVS36" s="48"/>
      <c r="LVT36" s="48"/>
      <c r="LVU36" s="49"/>
      <c r="LVV36" s="49"/>
      <c r="LVW36" s="49"/>
      <c r="LVX36" s="49"/>
      <c r="LVY36" s="24"/>
      <c r="LVZ36" s="24"/>
      <c r="LWA36" s="23"/>
      <c r="LWB36" s="23"/>
      <c r="LWC36" s="48"/>
      <c r="LWD36" s="48"/>
      <c r="LWE36" s="48"/>
      <c r="LWF36" s="48"/>
      <c r="LWG36" s="49"/>
      <c r="LWH36" s="49"/>
      <c r="LWI36" s="49"/>
      <c r="LWJ36" s="49"/>
      <c r="LWK36" s="24"/>
      <c r="LWL36" s="24"/>
      <c r="LWM36" s="23"/>
      <c r="LWN36" s="23"/>
      <c r="LWO36" s="48"/>
      <c r="LWP36" s="48"/>
      <c r="LWQ36" s="48"/>
      <c r="LWR36" s="48"/>
      <c r="LWS36" s="49"/>
      <c r="LWT36" s="49"/>
      <c r="LWU36" s="49"/>
      <c r="LWV36" s="49"/>
      <c r="LWW36" s="24"/>
      <c r="LWX36" s="24"/>
      <c r="LWY36" s="23"/>
      <c r="LWZ36" s="23"/>
      <c r="LXA36" s="48"/>
      <c r="LXB36" s="48"/>
      <c r="LXC36" s="48"/>
      <c r="LXD36" s="48"/>
      <c r="LXE36" s="49"/>
      <c r="LXF36" s="49"/>
      <c r="LXG36" s="49"/>
      <c r="LXH36" s="49"/>
      <c r="LXI36" s="24"/>
      <c r="LXJ36" s="24"/>
      <c r="LXK36" s="23"/>
      <c r="LXL36" s="23"/>
      <c r="LXM36" s="48"/>
      <c r="LXN36" s="48"/>
      <c r="LXO36" s="48"/>
      <c r="LXP36" s="48"/>
      <c r="LXQ36" s="49"/>
      <c r="LXR36" s="49"/>
      <c r="LXS36" s="49"/>
      <c r="LXT36" s="49"/>
      <c r="LXU36" s="24"/>
      <c r="LXV36" s="24"/>
      <c r="LXW36" s="23"/>
      <c r="LXX36" s="23"/>
      <c r="LXY36" s="48"/>
      <c r="LXZ36" s="48"/>
      <c r="LYA36" s="48"/>
      <c r="LYB36" s="48"/>
      <c r="LYC36" s="49"/>
      <c r="LYD36" s="49"/>
      <c r="LYE36" s="49"/>
      <c r="LYF36" s="49"/>
      <c r="LYG36" s="24"/>
      <c r="LYH36" s="24"/>
      <c r="LYI36" s="23"/>
      <c r="LYJ36" s="23"/>
      <c r="LYK36" s="48"/>
      <c r="LYL36" s="48"/>
      <c r="LYM36" s="48"/>
      <c r="LYN36" s="48"/>
      <c r="LYO36" s="49"/>
      <c r="LYP36" s="49"/>
      <c r="LYQ36" s="49"/>
      <c r="LYR36" s="49"/>
      <c r="LYS36" s="24"/>
      <c r="LYT36" s="24"/>
      <c r="LYU36" s="23"/>
      <c r="LYV36" s="23"/>
      <c r="LYW36" s="48"/>
      <c r="LYX36" s="48"/>
      <c r="LYY36" s="48"/>
      <c r="LYZ36" s="48"/>
      <c r="LZA36" s="49"/>
      <c r="LZB36" s="49"/>
      <c r="LZC36" s="49"/>
      <c r="LZD36" s="49"/>
      <c r="LZE36" s="24"/>
      <c r="LZF36" s="24"/>
      <c r="LZG36" s="23"/>
      <c r="LZH36" s="23"/>
      <c r="LZI36" s="48"/>
      <c r="LZJ36" s="48"/>
      <c r="LZK36" s="48"/>
      <c r="LZL36" s="48"/>
      <c r="LZM36" s="49"/>
      <c r="LZN36" s="49"/>
      <c r="LZO36" s="49"/>
      <c r="LZP36" s="49"/>
      <c r="LZQ36" s="24"/>
      <c r="LZR36" s="24"/>
      <c r="LZS36" s="23"/>
      <c r="LZT36" s="23"/>
      <c r="LZU36" s="48"/>
      <c r="LZV36" s="48"/>
      <c r="LZW36" s="48"/>
      <c r="LZX36" s="48"/>
      <c r="LZY36" s="49"/>
      <c r="LZZ36" s="49"/>
      <c r="MAA36" s="49"/>
      <c r="MAB36" s="49"/>
      <c r="MAC36" s="24"/>
      <c r="MAD36" s="24"/>
      <c r="MAE36" s="23"/>
      <c r="MAF36" s="23"/>
      <c r="MAG36" s="48"/>
      <c r="MAH36" s="48"/>
      <c r="MAI36" s="48"/>
      <c r="MAJ36" s="48"/>
      <c r="MAK36" s="49"/>
      <c r="MAL36" s="49"/>
      <c r="MAM36" s="49"/>
      <c r="MAN36" s="49"/>
      <c r="MAO36" s="24"/>
      <c r="MAP36" s="24"/>
      <c r="MAQ36" s="23"/>
      <c r="MAR36" s="23"/>
      <c r="MAS36" s="48"/>
      <c r="MAT36" s="48"/>
      <c r="MAU36" s="48"/>
      <c r="MAV36" s="48"/>
      <c r="MAW36" s="49"/>
      <c r="MAX36" s="49"/>
      <c r="MAY36" s="49"/>
      <c r="MAZ36" s="49"/>
      <c r="MBA36" s="24"/>
      <c r="MBB36" s="24"/>
      <c r="MBC36" s="23"/>
      <c r="MBD36" s="23"/>
      <c r="MBE36" s="48"/>
      <c r="MBF36" s="48"/>
      <c r="MBG36" s="48"/>
      <c r="MBH36" s="48"/>
      <c r="MBI36" s="49"/>
      <c r="MBJ36" s="49"/>
      <c r="MBK36" s="49"/>
      <c r="MBL36" s="49"/>
      <c r="MBM36" s="24"/>
      <c r="MBN36" s="24"/>
      <c r="MBO36" s="23"/>
      <c r="MBP36" s="23"/>
      <c r="MBQ36" s="48"/>
      <c r="MBR36" s="48"/>
      <c r="MBS36" s="48"/>
      <c r="MBT36" s="48"/>
      <c r="MBU36" s="49"/>
      <c r="MBV36" s="49"/>
      <c r="MBW36" s="49"/>
      <c r="MBX36" s="49"/>
      <c r="MBY36" s="24"/>
      <c r="MBZ36" s="24"/>
      <c r="MCA36" s="23"/>
      <c r="MCB36" s="23"/>
      <c r="MCC36" s="48"/>
      <c r="MCD36" s="48"/>
      <c r="MCE36" s="48"/>
      <c r="MCF36" s="48"/>
      <c r="MCG36" s="49"/>
      <c r="MCH36" s="49"/>
      <c r="MCI36" s="49"/>
      <c r="MCJ36" s="49"/>
      <c r="MCK36" s="24"/>
      <c r="MCL36" s="24"/>
      <c r="MCM36" s="23"/>
      <c r="MCN36" s="23"/>
      <c r="MCO36" s="48"/>
      <c r="MCP36" s="48"/>
      <c r="MCQ36" s="48"/>
      <c r="MCR36" s="48"/>
      <c r="MCS36" s="49"/>
      <c r="MCT36" s="49"/>
      <c r="MCU36" s="49"/>
      <c r="MCV36" s="49"/>
      <c r="MCW36" s="24"/>
      <c r="MCX36" s="24"/>
      <c r="MCY36" s="23"/>
      <c r="MCZ36" s="23"/>
      <c r="MDA36" s="48"/>
      <c r="MDB36" s="48"/>
      <c r="MDC36" s="48"/>
      <c r="MDD36" s="48"/>
      <c r="MDE36" s="49"/>
      <c r="MDF36" s="49"/>
      <c r="MDG36" s="49"/>
      <c r="MDH36" s="49"/>
      <c r="MDI36" s="24"/>
      <c r="MDJ36" s="24"/>
      <c r="MDK36" s="23"/>
      <c r="MDL36" s="23"/>
      <c r="MDM36" s="48"/>
      <c r="MDN36" s="48"/>
      <c r="MDO36" s="48"/>
      <c r="MDP36" s="48"/>
      <c r="MDQ36" s="49"/>
      <c r="MDR36" s="49"/>
      <c r="MDS36" s="49"/>
      <c r="MDT36" s="49"/>
      <c r="MDU36" s="24"/>
      <c r="MDV36" s="24"/>
      <c r="MDW36" s="23"/>
      <c r="MDX36" s="23"/>
      <c r="MDY36" s="48"/>
      <c r="MDZ36" s="48"/>
      <c r="MEA36" s="48"/>
      <c r="MEB36" s="48"/>
      <c r="MEC36" s="49"/>
      <c r="MED36" s="49"/>
      <c r="MEE36" s="49"/>
      <c r="MEF36" s="49"/>
      <c r="MEG36" s="24"/>
      <c r="MEH36" s="24"/>
      <c r="MEI36" s="23"/>
      <c r="MEJ36" s="23"/>
      <c r="MEK36" s="48"/>
      <c r="MEL36" s="48"/>
      <c r="MEM36" s="48"/>
      <c r="MEN36" s="48"/>
      <c r="MEO36" s="49"/>
      <c r="MEP36" s="49"/>
      <c r="MEQ36" s="49"/>
      <c r="MER36" s="49"/>
      <c r="MES36" s="24"/>
      <c r="MET36" s="24"/>
      <c r="MEU36" s="23"/>
      <c r="MEV36" s="23"/>
      <c r="MEW36" s="48"/>
      <c r="MEX36" s="48"/>
      <c r="MEY36" s="48"/>
      <c r="MEZ36" s="48"/>
      <c r="MFA36" s="49"/>
      <c r="MFB36" s="49"/>
      <c r="MFC36" s="49"/>
      <c r="MFD36" s="49"/>
      <c r="MFE36" s="24"/>
      <c r="MFF36" s="24"/>
      <c r="MFG36" s="23"/>
      <c r="MFH36" s="23"/>
      <c r="MFI36" s="48"/>
      <c r="MFJ36" s="48"/>
      <c r="MFK36" s="48"/>
      <c r="MFL36" s="48"/>
      <c r="MFM36" s="49"/>
      <c r="MFN36" s="49"/>
      <c r="MFO36" s="49"/>
      <c r="MFP36" s="49"/>
      <c r="MFQ36" s="24"/>
      <c r="MFR36" s="24"/>
      <c r="MFS36" s="23"/>
      <c r="MFT36" s="23"/>
      <c r="MFU36" s="48"/>
      <c r="MFV36" s="48"/>
      <c r="MFW36" s="48"/>
      <c r="MFX36" s="48"/>
      <c r="MFY36" s="49"/>
      <c r="MFZ36" s="49"/>
      <c r="MGA36" s="49"/>
      <c r="MGB36" s="49"/>
      <c r="MGC36" s="24"/>
      <c r="MGD36" s="24"/>
      <c r="MGE36" s="23"/>
      <c r="MGF36" s="23"/>
      <c r="MGG36" s="48"/>
      <c r="MGH36" s="48"/>
      <c r="MGI36" s="48"/>
      <c r="MGJ36" s="48"/>
      <c r="MGK36" s="49"/>
      <c r="MGL36" s="49"/>
      <c r="MGM36" s="49"/>
      <c r="MGN36" s="49"/>
      <c r="MGO36" s="24"/>
      <c r="MGP36" s="24"/>
      <c r="MGQ36" s="23"/>
      <c r="MGR36" s="23"/>
      <c r="MGS36" s="48"/>
      <c r="MGT36" s="48"/>
      <c r="MGU36" s="48"/>
      <c r="MGV36" s="48"/>
      <c r="MGW36" s="49"/>
      <c r="MGX36" s="49"/>
      <c r="MGY36" s="49"/>
      <c r="MGZ36" s="49"/>
      <c r="MHA36" s="24"/>
      <c r="MHB36" s="24"/>
      <c r="MHC36" s="23"/>
      <c r="MHD36" s="23"/>
      <c r="MHE36" s="48"/>
      <c r="MHF36" s="48"/>
      <c r="MHG36" s="48"/>
      <c r="MHH36" s="48"/>
      <c r="MHI36" s="49"/>
      <c r="MHJ36" s="49"/>
      <c r="MHK36" s="49"/>
      <c r="MHL36" s="49"/>
      <c r="MHM36" s="24"/>
      <c r="MHN36" s="24"/>
      <c r="MHO36" s="23"/>
      <c r="MHP36" s="23"/>
      <c r="MHQ36" s="48"/>
      <c r="MHR36" s="48"/>
      <c r="MHS36" s="48"/>
      <c r="MHT36" s="48"/>
      <c r="MHU36" s="49"/>
      <c r="MHV36" s="49"/>
      <c r="MHW36" s="49"/>
      <c r="MHX36" s="49"/>
      <c r="MHY36" s="24"/>
      <c r="MHZ36" s="24"/>
      <c r="MIA36" s="23"/>
      <c r="MIB36" s="23"/>
      <c r="MIC36" s="48"/>
      <c r="MID36" s="48"/>
      <c r="MIE36" s="48"/>
      <c r="MIF36" s="48"/>
      <c r="MIG36" s="49"/>
      <c r="MIH36" s="49"/>
      <c r="MII36" s="49"/>
      <c r="MIJ36" s="49"/>
      <c r="MIK36" s="24"/>
      <c r="MIL36" s="24"/>
      <c r="MIM36" s="23"/>
      <c r="MIN36" s="23"/>
      <c r="MIO36" s="48"/>
      <c r="MIP36" s="48"/>
      <c r="MIQ36" s="48"/>
      <c r="MIR36" s="48"/>
      <c r="MIS36" s="49"/>
      <c r="MIT36" s="49"/>
      <c r="MIU36" s="49"/>
      <c r="MIV36" s="49"/>
      <c r="MIW36" s="24"/>
      <c r="MIX36" s="24"/>
      <c r="MIY36" s="23"/>
      <c r="MIZ36" s="23"/>
      <c r="MJA36" s="48"/>
      <c r="MJB36" s="48"/>
      <c r="MJC36" s="48"/>
      <c r="MJD36" s="48"/>
      <c r="MJE36" s="49"/>
      <c r="MJF36" s="49"/>
      <c r="MJG36" s="49"/>
      <c r="MJH36" s="49"/>
      <c r="MJI36" s="24"/>
      <c r="MJJ36" s="24"/>
      <c r="MJK36" s="23"/>
      <c r="MJL36" s="23"/>
      <c r="MJM36" s="48"/>
      <c r="MJN36" s="48"/>
      <c r="MJO36" s="48"/>
      <c r="MJP36" s="48"/>
      <c r="MJQ36" s="49"/>
      <c r="MJR36" s="49"/>
      <c r="MJS36" s="49"/>
      <c r="MJT36" s="49"/>
      <c r="MJU36" s="24"/>
      <c r="MJV36" s="24"/>
      <c r="MJW36" s="23"/>
      <c r="MJX36" s="23"/>
      <c r="MJY36" s="48"/>
      <c r="MJZ36" s="48"/>
      <c r="MKA36" s="48"/>
      <c r="MKB36" s="48"/>
      <c r="MKC36" s="49"/>
      <c r="MKD36" s="49"/>
      <c r="MKE36" s="49"/>
      <c r="MKF36" s="49"/>
      <c r="MKG36" s="24"/>
      <c r="MKH36" s="24"/>
      <c r="MKI36" s="23"/>
      <c r="MKJ36" s="23"/>
      <c r="MKK36" s="48"/>
      <c r="MKL36" s="48"/>
      <c r="MKM36" s="48"/>
      <c r="MKN36" s="48"/>
      <c r="MKO36" s="49"/>
      <c r="MKP36" s="49"/>
      <c r="MKQ36" s="49"/>
      <c r="MKR36" s="49"/>
      <c r="MKS36" s="24"/>
      <c r="MKT36" s="24"/>
      <c r="MKU36" s="23"/>
      <c r="MKV36" s="23"/>
      <c r="MKW36" s="48"/>
      <c r="MKX36" s="48"/>
      <c r="MKY36" s="48"/>
      <c r="MKZ36" s="48"/>
      <c r="MLA36" s="49"/>
      <c r="MLB36" s="49"/>
      <c r="MLC36" s="49"/>
      <c r="MLD36" s="49"/>
      <c r="MLE36" s="24"/>
      <c r="MLF36" s="24"/>
      <c r="MLG36" s="23"/>
      <c r="MLH36" s="23"/>
      <c r="MLI36" s="48"/>
      <c r="MLJ36" s="48"/>
      <c r="MLK36" s="48"/>
      <c r="MLL36" s="48"/>
      <c r="MLM36" s="49"/>
      <c r="MLN36" s="49"/>
      <c r="MLO36" s="49"/>
      <c r="MLP36" s="49"/>
      <c r="MLQ36" s="24"/>
      <c r="MLR36" s="24"/>
      <c r="MLS36" s="23"/>
      <c r="MLT36" s="23"/>
      <c r="MLU36" s="48"/>
      <c r="MLV36" s="48"/>
      <c r="MLW36" s="48"/>
      <c r="MLX36" s="48"/>
      <c r="MLY36" s="49"/>
      <c r="MLZ36" s="49"/>
      <c r="MMA36" s="49"/>
      <c r="MMB36" s="49"/>
      <c r="MMC36" s="24"/>
      <c r="MMD36" s="24"/>
      <c r="MME36" s="23"/>
      <c r="MMF36" s="23"/>
      <c r="MMG36" s="48"/>
      <c r="MMH36" s="48"/>
      <c r="MMI36" s="48"/>
      <c r="MMJ36" s="48"/>
      <c r="MMK36" s="49"/>
      <c r="MML36" s="49"/>
      <c r="MMM36" s="49"/>
      <c r="MMN36" s="49"/>
      <c r="MMO36" s="24"/>
      <c r="MMP36" s="24"/>
      <c r="MMQ36" s="23"/>
      <c r="MMR36" s="23"/>
      <c r="MMS36" s="48"/>
      <c r="MMT36" s="48"/>
      <c r="MMU36" s="48"/>
      <c r="MMV36" s="48"/>
      <c r="MMW36" s="49"/>
      <c r="MMX36" s="49"/>
      <c r="MMY36" s="49"/>
      <c r="MMZ36" s="49"/>
      <c r="MNA36" s="24"/>
      <c r="MNB36" s="24"/>
      <c r="MNC36" s="23"/>
      <c r="MND36" s="23"/>
      <c r="MNE36" s="48"/>
      <c r="MNF36" s="48"/>
      <c r="MNG36" s="48"/>
      <c r="MNH36" s="48"/>
      <c r="MNI36" s="49"/>
      <c r="MNJ36" s="49"/>
      <c r="MNK36" s="49"/>
      <c r="MNL36" s="49"/>
      <c r="MNM36" s="24"/>
      <c r="MNN36" s="24"/>
      <c r="MNO36" s="23"/>
      <c r="MNP36" s="23"/>
      <c r="MNQ36" s="48"/>
      <c r="MNR36" s="48"/>
      <c r="MNS36" s="48"/>
      <c r="MNT36" s="48"/>
      <c r="MNU36" s="49"/>
      <c r="MNV36" s="49"/>
      <c r="MNW36" s="49"/>
      <c r="MNX36" s="49"/>
      <c r="MNY36" s="24"/>
      <c r="MNZ36" s="24"/>
      <c r="MOA36" s="23"/>
      <c r="MOB36" s="23"/>
      <c r="MOC36" s="48"/>
      <c r="MOD36" s="48"/>
      <c r="MOE36" s="48"/>
      <c r="MOF36" s="48"/>
      <c r="MOG36" s="49"/>
      <c r="MOH36" s="49"/>
      <c r="MOI36" s="49"/>
      <c r="MOJ36" s="49"/>
      <c r="MOK36" s="24"/>
      <c r="MOL36" s="24"/>
      <c r="MOM36" s="23"/>
      <c r="MON36" s="23"/>
      <c r="MOO36" s="48"/>
      <c r="MOP36" s="48"/>
      <c r="MOQ36" s="48"/>
      <c r="MOR36" s="48"/>
      <c r="MOS36" s="49"/>
      <c r="MOT36" s="49"/>
      <c r="MOU36" s="49"/>
      <c r="MOV36" s="49"/>
      <c r="MOW36" s="24"/>
      <c r="MOX36" s="24"/>
      <c r="MOY36" s="23"/>
      <c r="MOZ36" s="23"/>
      <c r="MPA36" s="48"/>
      <c r="MPB36" s="48"/>
      <c r="MPC36" s="48"/>
      <c r="MPD36" s="48"/>
      <c r="MPE36" s="49"/>
      <c r="MPF36" s="49"/>
      <c r="MPG36" s="49"/>
      <c r="MPH36" s="49"/>
      <c r="MPI36" s="24"/>
      <c r="MPJ36" s="24"/>
      <c r="MPK36" s="23"/>
      <c r="MPL36" s="23"/>
      <c r="MPM36" s="48"/>
      <c r="MPN36" s="48"/>
      <c r="MPO36" s="48"/>
      <c r="MPP36" s="48"/>
      <c r="MPQ36" s="49"/>
      <c r="MPR36" s="49"/>
      <c r="MPS36" s="49"/>
      <c r="MPT36" s="49"/>
      <c r="MPU36" s="24"/>
      <c r="MPV36" s="24"/>
      <c r="MPW36" s="23"/>
      <c r="MPX36" s="23"/>
      <c r="MPY36" s="48"/>
      <c r="MPZ36" s="48"/>
      <c r="MQA36" s="48"/>
      <c r="MQB36" s="48"/>
      <c r="MQC36" s="49"/>
      <c r="MQD36" s="49"/>
      <c r="MQE36" s="49"/>
      <c r="MQF36" s="49"/>
      <c r="MQG36" s="24"/>
      <c r="MQH36" s="24"/>
      <c r="MQI36" s="23"/>
      <c r="MQJ36" s="23"/>
      <c r="MQK36" s="48"/>
      <c r="MQL36" s="48"/>
      <c r="MQM36" s="48"/>
      <c r="MQN36" s="48"/>
      <c r="MQO36" s="49"/>
      <c r="MQP36" s="49"/>
      <c r="MQQ36" s="49"/>
      <c r="MQR36" s="49"/>
      <c r="MQS36" s="24"/>
      <c r="MQT36" s="24"/>
      <c r="MQU36" s="23"/>
      <c r="MQV36" s="23"/>
      <c r="MQW36" s="48"/>
      <c r="MQX36" s="48"/>
      <c r="MQY36" s="48"/>
      <c r="MQZ36" s="48"/>
      <c r="MRA36" s="49"/>
      <c r="MRB36" s="49"/>
      <c r="MRC36" s="49"/>
      <c r="MRD36" s="49"/>
      <c r="MRE36" s="24"/>
      <c r="MRF36" s="24"/>
      <c r="MRG36" s="23"/>
      <c r="MRH36" s="23"/>
      <c r="MRI36" s="48"/>
      <c r="MRJ36" s="48"/>
      <c r="MRK36" s="48"/>
      <c r="MRL36" s="48"/>
      <c r="MRM36" s="49"/>
      <c r="MRN36" s="49"/>
      <c r="MRO36" s="49"/>
      <c r="MRP36" s="49"/>
      <c r="MRQ36" s="24"/>
      <c r="MRR36" s="24"/>
      <c r="MRS36" s="23"/>
      <c r="MRT36" s="23"/>
      <c r="MRU36" s="48"/>
      <c r="MRV36" s="48"/>
      <c r="MRW36" s="48"/>
      <c r="MRX36" s="48"/>
      <c r="MRY36" s="49"/>
      <c r="MRZ36" s="49"/>
      <c r="MSA36" s="49"/>
      <c r="MSB36" s="49"/>
      <c r="MSC36" s="24"/>
      <c r="MSD36" s="24"/>
      <c r="MSE36" s="23"/>
      <c r="MSF36" s="23"/>
      <c r="MSG36" s="48"/>
      <c r="MSH36" s="48"/>
      <c r="MSI36" s="48"/>
      <c r="MSJ36" s="48"/>
      <c r="MSK36" s="49"/>
      <c r="MSL36" s="49"/>
      <c r="MSM36" s="49"/>
      <c r="MSN36" s="49"/>
      <c r="MSO36" s="24"/>
      <c r="MSP36" s="24"/>
      <c r="MSQ36" s="23"/>
      <c r="MSR36" s="23"/>
      <c r="MSS36" s="48"/>
      <c r="MST36" s="48"/>
      <c r="MSU36" s="48"/>
      <c r="MSV36" s="48"/>
      <c r="MSW36" s="49"/>
      <c r="MSX36" s="49"/>
      <c r="MSY36" s="49"/>
      <c r="MSZ36" s="49"/>
      <c r="MTA36" s="24"/>
      <c r="MTB36" s="24"/>
      <c r="MTC36" s="23"/>
      <c r="MTD36" s="23"/>
      <c r="MTE36" s="48"/>
      <c r="MTF36" s="48"/>
      <c r="MTG36" s="48"/>
      <c r="MTH36" s="48"/>
      <c r="MTI36" s="49"/>
      <c r="MTJ36" s="49"/>
      <c r="MTK36" s="49"/>
      <c r="MTL36" s="49"/>
      <c r="MTM36" s="24"/>
      <c r="MTN36" s="24"/>
      <c r="MTO36" s="23"/>
      <c r="MTP36" s="23"/>
      <c r="MTQ36" s="48"/>
      <c r="MTR36" s="48"/>
      <c r="MTS36" s="48"/>
      <c r="MTT36" s="48"/>
      <c r="MTU36" s="49"/>
      <c r="MTV36" s="49"/>
      <c r="MTW36" s="49"/>
      <c r="MTX36" s="49"/>
      <c r="MTY36" s="24"/>
      <c r="MTZ36" s="24"/>
      <c r="MUA36" s="23"/>
      <c r="MUB36" s="23"/>
      <c r="MUC36" s="48"/>
      <c r="MUD36" s="48"/>
      <c r="MUE36" s="48"/>
      <c r="MUF36" s="48"/>
      <c r="MUG36" s="49"/>
      <c r="MUH36" s="49"/>
      <c r="MUI36" s="49"/>
      <c r="MUJ36" s="49"/>
      <c r="MUK36" s="24"/>
      <c r="MUL36" s="24"/>
      <c r="MUM36" s="23"/>
      <c r="MUN36" s="23"/>
      <c r="MUO36" s="48"/>
      <c r="MUP36" s="48"/>
      <c r="MUQ36" s="48"/>
      <c r="MUR36" s="48"/>
      <c r="MUS36" s="49"/>
      <c r="MUT36" s="49"/>
      <c r="MUU36" s="49"/>
      <c r="MUV36" s="49"/>
      <c r="MUW36" s="24"/>
      <c r="MUX36" s="24"/>
      <c r="MUY36" s="23"/>
      <c r="MUZ36" s="23"/>
      <c r="MVA36" s="48"/>
      <c r="MVB36" s="48"/>
      <c r="MVC36" s="48"/>
      <c r="MVD36" s="48"/>
      <c r="MVE36" s="49"/>
      <c r="MVF36" s="49"/>
      <c r="MVG36" s="49"/>
      <c r="MVH36" s="49"/>
      <c r="MVI36" s="24"/>
      <c r="MVJ36" s="24"/>
      <c r="MVK36" s="23"/>
      <c r="MVL36" s="23"/>
      <c r="MVM36" s="48"/>
      <c r="MVN36" s="48"/>
      <c r="MVO36" s="48"/>
      <c r="MVP36" s="48"/>
      <c r="MVQ36" s="49"/>
      <c r="MVR36" s="49"/>
      <c r="MVS36" s="49"/>
      <c r="MVT36" s="49"/>
      <c r="MVU36" s="24"/>
      <c r="MVV36" s="24"/>
      <c r="MVW36" s="23"/>
      <c r="MVX36" s="23"/>
      <c r="MVY36" s="48"/>
      <c r="MVZ36" s="48"/>
      <c r="MWA36" s="48"/>
      <c r="MWB36" s="48"/>
      <c r="MWC36" s="49"/>
      <c r="MWD36" s="49"/>
      <c r="MWE36" s="49"/>
      <c r="MWF36" s="49"/>
      <c r="MWG36" s="24"/>
      <c r="MWH36" s="24"/>
      <c r="MWI36" s="23"/>
      <c r="MWJ36" s="23"/>
      <c r="MWK36" s="48"/>
      <c r="MWL36" s="48"/>
      <c r="MWM36" s="48"/>
      <c r="MWN36" s="48"/>
      <c r="MWO36" s="49"/>
      <c r="MWP36" s="49"/>
      <c r="MWQ36" s="49"/>
      <c r="MWR36" s="49"/>
      <c r="MWS36" s="24"/>
      <c r="MWT36" s="24"/>
      <c r="MWU36" s="23"/>
      <c r="MWV36" s="23"/>
      <c r="MWW36" s="48"/>
      <c r="MWX36" s="48"/>
      <c r="MWY36" s="48"/>
      <c r="MWZ36" s="48"/>
      <c r="MXA36" s="49"/>
      <c r="MXB36" s="49"/>
      <c r="MXC36" s="49"/>
      <c r="MXD36" s="49"/>
      <c r="MXE36" s="24"/>
      <c r="MXF36" s="24"/>
      <c r="MXG36" s="23"/>
      <c r="MXH36" s="23"/>
      <c r="MXI36" s="48"/>
      <c r="MXJ36" s="48"/>
      <c r="MXK36" s="48"/>
      <c r="MXL36" s="48"/>
      <c r="MXM36" s="49"/>
      <c r="MXN36" s="49"/>
      <c r="MXO36" s="49"/>
      <c r="MXP36" s="49"/>
      <c r="MXQ36" s="24"/>
      <c r="MXR36" s="24"/>
      <c r="MXS36" s="23"/>
      <c r="MXT36" s="23"/>
      <c r="MXU36" s="48"/>
      <c r="MXV36" s="48"/>
      <c r="MXW36" s="48"/>
      <c r="MXX36" s="48"/>
      <c r="MXY36" s="49"/>
      <c r="MXZ36" s="49"/>
      <c r="MYA36" s="49"/>
      <c r="MYB36" s="49"/>
      <c r="MYC36" s="24"/>
      <c r="MYD36" s="24"/>
      <c r="MYE36" s="23"/>
      <c r="MYF36" s="23"/>
      <c r="MYG36" s="48"/>
      <c r="MYH36" s="48"/>
      <c r="MYI36" s="48"/>
      <c r="MYJ36" s="48"/>
      <c r="MYK36" s="49"/>
      <c r="MYL36" s="49"/>
      <c r="MYM36" s="49"/>
      <c r="MYN36" s="49"/>
      <c r="MYO36" s="24"/>
      <c r="MYP36" s="24"/>
      <c r="MYQ36" s="23"/>
      <c r="MYR36" s="23"/>
      <c r="MYS36" s="48"/>
      <c r="MYT36" s="48"/>
      <c r="MYU36" s="48"/>
      <c r="MYV36" s="48"/>
      <c r="MYW36" s="49"/>
      <c r="MYX36" s="49"/>
      <c r="MYY36" s="49"/>
      <c r="MYZ36" s="49"/>
      <c r="MZA36" s="24"/>
      <c r="MZB36" s="24"/>
      <c r="MZC36" s="23"/>
      <c r="MZD36" s="23"/>
      <c r="MZE36" s="48"/>
      <c r="MZF36" s="48"/>
      <c r="MZG36" s="48"/>
      <c r="MZH36" s="48"/>
      <c r="MZI36" s="49"/>
      <c r="MZJ36" s="49"/>
      <c r="MZK36" s="49"/>
      <c r="MZL36" s="49"/>
      <c r="MZM36" s="24"/>
      <c r="MZN36" s="24"/>
      <c r="MZO36" s="23"/>
      <c r="MZP36" s="23"/>
      <c r="MZQ36" s="48"/>
      <c r="MZR36" s="48"/>
      <c r="MZS36" s="48"/>
      <c r="MZT36" s="48"/>
      <c r="MZU36" s="49"/>
      <c r="MZV36" s="49"/>
      <c r="MZW36" s="49"/>
      <c r="MZX36" s="49"/>
      <c r="MZY36" s="24"/>
      <c r="MZZ36" s="24"/>
      <c r="NAA36" s="23"/>
      <c r="NAB36" s="23"/>
      <c r="NAC36" s="48"/>
      <c r="NAD36" s="48"/>
      <c r="NAE36" s="48"/>
      <c r="NAF36" s="48"/>
      <c r="NAG36" s="49"/>
      <c r="NAH36" s="49"/>
      <c r="NAI36" s="49"/>
      <c r="NAJ36" s="49"/>
      <c r="NAK36" s="24"/>
      <c r="NAL36" s="24"/>
      <c r="NAM36" s="23"/>
      <c r="NAN36" s="23"/>
      <c r="NAO36" s="48"/>
      <c r="NAP36" s="48"/>
      <c r="NAQ36" s="48"/>
      <c r="NAR36" s="48"/>
      <c r="NAS36" s="49"/>
      <c r="NAT36" s="49"/>
      <c r="NAU36" s="49"/>
      <c r="NAV36" s="49"/>
      <c r="NAW36" s="24"/>
      <c r="NAX36" s="24"/>
      <c r="NAY36" s="23"/>
      <c r="NAZ36" s="23"/>
      <c r="NBA36" s="48"/>
      <c r="NBB36" s="48"/>
      <c r="NBC36" s="48"/>
      <c r="NBD36" s="48"/>
      <c r="NBE36" s="49"/>
      <c r="NBF36" s="49"/>
      <c r="NBG36" s="49"/>
      <c r="NBH36" s="49"/>
      <c r="NBI36" s="24"/>
      <c r="NBJ36" s="24"/>
      <c r="NBK36" s="23"/>
      <c r="NBL36" s="23"/>
      <c r="NBM36" s="48"/>
      <c r="NBN36" s="48"/>
      <c r="NBO36" s="48"/>
      <c r="NBP36" s="48"/>
      <c r="NBQ36" s="49"/>
      <c r="NBR36" s="49"/>
      <c r="NBS36" s="49"/>
      <c r="NBT36" s="49"/>
      <c r="NBU36" s="24"/>
      <c r="NBV36" s="24"/>
      <c r="NBW36" s="23"/>
      <c r="NBX36" s="23"/>
      <c r="NBY36" s="48"/>
      <c r="NBZ36" s="48"/>
      <c r="NCA36" s="48"/>
      <c r="NCB36" s="48"/>
      <c r="NCC36" s="49"/>
      <c r="NCD36" s="49"/>
      <c r="NCE36" s="49"/>
      <c r="NCF36" s="49"/>
      <c r="NCG36" s="24"/>
      <c r="NCH36" s="24"/>
      <c r="NCI36" s="23"/>
      <c r="NCJ36" s="23"/>
      <c r="NCK36" s="48"/>
      <c r="NCL36" s="48"/>
      <c r="NCM36" s="48"/>
      <c r="NCN36" s="48"/>
      <c r="NCO36" s="49"/>
      <c r="NCP36" s="49"/>
      <c r="NCQ36" s="49"/>
      <c r="NCR36" s="49"/>
      <c r="NCS36" s="24"/>
      <c r="NCT36" s="24"/>
      <c r="NCU36" s="23"/>
      <c r="NCV36" s="23"/>
      <c r="NCW36" s="48"/>
      <c r="NCX36" s="48"/>
      <c r="NCY36" s="48"/>
      <c r="NCZ36" s="48"/>
      <c r="NDA36" s="49"/>
      <c r="NDB36" s="49"/>
      <c r="NDC36" s="49"/>
      <c r="NDD36" s="49"/>
      <c r="NDE36" s="24"/>
      <c r="NDF36" s="24"/>
      <c r="NDG36" s="23"/>
      <c r="NDH36" s="23"/>
      <c r="NDI36" s="48"/>
      <c r="NDJ36" s="48"/>
      <c r="NDK36" s="48"/>
      <c r="NDL36" s="48"/>
      <c r="NDM36" s="49"/>
      <c r="NDN36" s="49"/>
      <c r="NDO36" s="49"/>
      <c r="NDP36" s="49"/>
      <c r="NDQ36" s="24"/>
      <c r="NDR36" s="24"/>
      <c r="NDS36" s="23"/>
      <c r="NDT36" s="23"/>
      <c r="NDU36" s="48"/>
      <c r="NDV36" s="48"/>
      <c r="NDW36" s="48"/>
      <c r="NDX36" s="48"/>
      <c r="NDY36" s="49"/>
      <c r="NDZ36" s="49"/>
      <c r="NEA36" s="49"/>
      <c r="NEB36" s="49"/>
      <c r="NEC36" s="24"/>
      <c r="NED36" s="24"/>
      <c r="NEE36" s="23"/>
      <c r="NEF36" s="23"/>
      <c r="NEG36" s="48"/>
      <c r="NEH36" s="48"/>
      <c r="NEI36" s="48"/>
      <c r="NEJ36" s="48"/>
      <c r="NEK36" s="49"/>
      <c r="NEL36" s="49"/>
      <c r="NEM36" s="49"/>
      <c r="NEN36" s="49"/>
      <c r="NEO36" s="24"/>
      <c r="NEP36" s="24"/>
      <c r="NEQ36" s="23"/>
      <c r="NER36" s="23"/>
      <c r="NES36" s="48"/>
      <c r="NET36" s="48"/>
      <c r="NEU36" s="48"/>
      <c r="NEV36" s="48"/>
      <c r="NEW36" s="49"/>
      <c r="NEX36" s="49"/>
      <c r="NEY36" s="49"/>
      <c r="NEZ36" s="49"/>
      <c r="NFA36" s="24"/>
      <c r="NFB36" s="24"/>
      <c r="NFC36" s="23"/>
      <c r="NFD36" s="23"/>
      <c r="NFE36" s="48"/>
      <c r="NFF36" s="48"/>
      <c r="NFG36" s="48"/>
      <c r="NFH36" s="48"/>
      <c r="NFI36" s="49"/>
      <c r="NFJ36" s="49"/>
      <c r="NFK36" s="49"/>
      <c r="NFL36" s="49"/>
      <c r="NFM36" s="24"/>
      <c r="NFN36" s="24"/>
      <c r="NFO36" s="23"/>
      <c r="NFP36" s="23"/>
      <c r="NFQ36" s="48"/>
      <c r="NFR36" s="48"/>
      <c r="NFS36" s="48"/>
      <c r="NFT36" s="48"/>
      <c r="NFU36" s="49"/>
      <c r="NFV36" s="49"/>
      <c r="NFW36" s="49"/>
      <c r="NFX36" s="49"/>
      <c r="NFY36" s="24"/>
      <c r="NFZ36" s="24"/>
      <c r="NGA36" s="23"/>
      <c r="NGB36" s="23"/>
      <c r="NGC36" s="48"/>
      <c r="NGD36" s="48"/>
      <c r="NGE36" s="48"/>
      <c r="NGF36" s="48"/>
      <c r="NGG36" s="49"/>
      <c r="NGH36" s="49"/>
      <c r="NGI36" s="49"/>
      <c r="NGJ36" s="49"/>
      <c r="NGK36" s="24"/>
      <c r="NGL36" s="24"/>
      <c r="NGM36" s="23"/>
      <c r="NGN36" s="23"/>
      <c r="NGO36" s="48"/>
      <c r="NGP36" s="48"/>
      <c r="NGQ36" s="48"/>
      <c r="NGR36" s="48"/>
      <c r="NGS36" s="49"/>
      <c r="NGT36" s="49"/>
      <c r="NGU36" s="49"/>
      <c r="NGV36" s="49"/>
      <c r="NGW36" s="24"/>
      <c r="NGX36" s="24"/>
      <c r="NGY36" s="23"/>
      <c r="NGZ36" s="23"/>
      <c r="NHA36" s="48"/>
      <c r="NHB36" s="48"/>
      <c r="NHC36" s="48"/>
      <c r="NHD36" s="48"/>
      <c r="NHE36" s="49"/>
      <c r="NHF36" s="49"/>
      <c r="NHG36" s="49"/>
      <c r="NHH36" s="49"/>
      <c r="NHI36" s="24"/>
      <c r="NHJ36" s="24"/>
      <c r="NHK36" s="23"/>
      <c r="NHL36" s="23"/>
      <c r="NHM36" s="48"/>
      <c r="NHN36" s="48"/>
      <c r="NHO36" s="48"/>
      <c r="NHP36" s="48"/>
      <c r="NHQ36" s="49"/>
      <c r="NHR36" s="49"/>
      <c r="NHS36" s="49"/>
      <c r="NHT36" s="49"/>
      <c r="NHU36" s="24"/>
      <c r="NHV36" s="24"/>
      <c r="NHW36" s="23"/>
      <c r="NHX36" s="23"/>
      <c r="NHY36" s="48"/>
      <c r="NHZ36" s="48"/>
      <c r="NIA36" s="48"/>
      <c r="NIB36" s="48"/>
      <c r="NIC36" s="49"/>
      <c r="NID36" s="49"/>
      <c r="NIE36" s="49"/>
      <c r="NIF36" s="49"/>
      <c r="NIG36" s="24"/>
      <c r="NIH36" s="24"/>
      <c r="NII36" s="23"/>
      <c r="NIJ36" s="23"/>
      <c r="NIK36" s="48"/>
      <c r="NIL36" s="48"/>
      <c r="NIM36" s="48"/>
      <c r="NIN36" s="48"/>
      <c r="NIO36" s="49"/>
      <c r="NIP36" s="49"/>
      <c r="NIQ36" s="49"/>
      <c r="NIR36" s="49"/>
      <c r="NIS36" s="24"/>
      <c r="NIT36" s="24"/>
      <c r="NIU36" s="23"/>
      <c r="NIV36" s="23"/>
      <c r="NIW36" s="48"/>
      <c r="NIX36" s="48"/>
      <c r="NIY36" s="48"/>
      <c r="NIZ36" s="48"/>
      <c r="NJA36" s="49"/>
      <c r="NJB36" s="49"/>
      <c r="NJC36" s="49"/>
      <c r="NJD36" s="49"/>
      <c r="NJE36" s="24"/>
      <c r="NJF36" s="24"/>
      <c r="NJG36" s="23"/>
      <c r="NJH36" s="23"/>
      <c r="NJI36" s="48"/>
      <c r="NJJ36" s="48"/>
      <c r="NJK36" s="48"/>
      <c r="NJL36" s="48"/>
      <c r="NJM36" s="49"/>
      <c r="NJN36" s="49"/>
      <c r="NJO36" s="49"/>
      <c r="NJP36" s="49"/>
      <c r="NJQ36" s="24"/>
      <c r="NJR36" s="24"/>
      <c r="NJS36" s="23"/>
      <c r="NJT36" s="23"/>
      <c r="NJU36" s="48"/>
      <c r="NJV36" s="48"/>
      <c r="NJW36" s="48"/>
      <c r="NJX36" s="48"/>
      <c r="NJY36" s="49"/>
      <c r="NJZ36" s="49"/>
      <c r="NKA36" s="49"/>
      <c r="NKB36" s="49"/>
      <c r="NKC36" s="24"/>
      <c r="NKD36" s="24"/>
      <c r="NKE36" s="23"/>
      <c r="NKF36" s="23"/>
      <c r="NKG36" s="48"/>
      <c r="NKH36" s="48"/>
      <c r="NKI36" s="48"/>
      <c r="NKJ36" s="48"/>
      <c r="NKK36" s="49"/>
      <c r="NKL36" s="49"/>
      <c r="NKM36" s="49"/>
      <c r="NKN36" s="49"/>
      <c r="NKO36" s="24"/>
      <c r="NKP36" s="24"/>
      <c r="NKQ36" s="23"/>
      <c r="NKR36" s="23"/>
      <c r="NKS36" s="48"/>
      <c r="NKT36" s="48"/>
      <c r="NKU36" s="48"/>
      <c r="NKV36" s="48"/>
      <c r="NKW36" s="49"/>
      <c r="NKX36" s="49"/>
      <c r="NKY36" s="49"/>
      <c r="NKZ36" s="49"/>
      <c r="NLA36" s="24"/>
      <c r="NLB36" s="24"/>
      <c r="NLC36" s="23"/>
      <c r="NLD36" s="23"/>
      <c r="NLE36" s="48"/>
      <c r="NLF36" s="48"/>
      <c r="NLG36" s="48"/>
      <c r="NLH36" s="48"/>
      <c r="NLI36" s="49"/>
      <c r="NLJ36" s="49"/>
      <c r="NLK36" s="49"/>
      <c r="NLL36" s="49"/>
      <c r="NLM36" s="24"/>
      <c r="NLN36" s="24"/>
      <c r="NLO36" s="23"/>
      <c r="NLP36" s="23"/>
      <c r="NLQ36" s="48"/>
      <c r="NLR36" s="48"/>
      <c r="NLS36" s="48"/>
      <c r="NLT36" s="48"/>
      <c r="NLU36" s="49"/>
      <c r="NLV36" s="49"/>
      <c r="NLW36" s="49"/>
      <c r="NLX36" s="49"/>
      <c r="NLY36" s="24"/>
      <c r="NLZ36" s="24"/>
      <c r="NMA36" s="23"/>
      <c r="NMB36" s="23"/>
      <c r="NMC36" s="48"/>
      <c r="NMD36" s="48"/>
      <c r="NME36" s="48"/>
      <c r="NMF36" s="48"/>
      <c r="NMG36" s="49"/>
      <c r="NMH36" s="49"/>
      <c r="NMI36" s="49"/>
      <c r="NMJ36" s="49"/>
      <c r="NMK36" s="24"/>
      <c r="NML36" s="24"/>
      <c r="NMM36" s="23"/>
      <c r="NMN36" s="23"/>
      <c r="NMO36" s="48"/>
      <c r="NMP36" s="48"/>
      <c r="NMQ36" s="48"/>
      <c r="NMR36" s="48"/>
      <c r="NMS36" s="49"/>
      <c r="NMT36" s="49"/>
      <c r="NMU36" s="49"/>
      <c r="NMV36" s="49"/>
      <c r="NMW36" s="24"/>
      <c r="NMX36" s="24"/>
      <c r="NMY36" s="23"/>
      <c r="NMZ36" s="23"/>
      <c r="NNA36" s="48"/>
      <c r="NNB36" s="48"/>
      <c r="NNC36" s="48"/>
      <c r="NND36" s="48"/>
      <c r="NNE36" s="49"/>
      <c r="NNF36" s="49"/>
      <c r="NNG36" s="49"/>
      <c r="NNH36" s="49"/>
      <c r="NNI36" s="24"/>
      <c r="NNJ36" s="24"/>
      <c r="NNK36" s="23"/>
      <c r="NNL36" s="23"/>
      <c r="NNM36" s="48"/>
      <c r="NNN36" s="48"/>
      <c r="NNO36" s="48"/>
      <c r="NNP36" s="48"/>
      <c r="NNQ36" s="49"/>
      <c r="NNR36" s="49"/>
      <c r="NNS36" s="49"/>
      <c r="NNT36" s="49"/>
      <c r="NNU36" s="24"/>
      <c r="NNV36" s="24"/>
      <c r="NNW36" s="23"/>
      <c r="NNX36" s="23"/>
      <c r="NNY36" s="48"/>
      <c r="NNZ36" s="48"/>
      <c r="NOA36" s="48"/>
      <c r="NOB36" s="48"/>
      <c r="NOC36" s="49"/>
      <c r="NOD36" s="49"/>
      <c r="NOE36" s="49"/>
      <c r="NOF36" s="49"/>
      <c r="NOG36" s="24"/>
      <c r="NOH36" s="24"/>
      <c r="NOI36" s="23"/>
      <c r="NOJ36" s="23"/>
      <c r="NOK36" s="48"/>
      <c r="NOL36" s="48"/>
      <c r="NOM36" s="48"/>
      <c r="NON36" s="48"/>
      <c r="NOO36" s="49"/>
      <c r="NOP36" s="49"/>
      <c r="NOQ36" s="49"/>
      <c r="NOR36" s="49"/>
      <c r="NOS36" s="24"/>
      <c r="NOT36" s="24"/>
      <c r="NOU36" s="23"/>
      <c r="NOV36" s="23"/>
      <c r="NOW36" s="48"/>
      <c r="NOX36" s="48"/>
      <c r="NOY36" s="48"/>
      <c r="NOZ36" s="48"/>
      <c r="NPA36" s="49"/>
      <c r="NPB36" s="49"/>
      <c r="NPC36" s="49"/>
      <c r="NPD36" s="49"/>
      <c r="NPE36" s="24"/>
      <c r="NPF36" s="24"/>
      <c r="NPG36" s="23"/>
      <c r="NPH36" s="23"/>
      <c r="NPI36" s="48"/>
      <c r="NPJ36" s="48"/>
      <c r="NPK36" s="48"/>
      <c r="NPL36" s="48"/>
      <c r="NPM36" s="49"/>
      <c r="NPN36" s="49"/>
      <c r="NPO36" s="49"/>
      <c r="NPP36" s="49"/>
      <c r="NPQ36" s="24"/>
      <c r="NPR36" s="24"/>
      <c r="NPS36" s="23"/>
      <c r="NPT36" s="23"/>
      <c r="NPU36" s="48"/>
      <c r="NPV36" s="48"/>
      <c r="NPW36" s="48"/>
      <c r="NPX36" s="48"/>
      <c r="NPY36" s="49"/>
      <c r="NPZ36" s="49"/>
      <c r="NQA36" s="49"/>
      <c r="NQB36" s="49"/>
      <c r="NQC36" s="24"/>
      <c r="NQD36" s="24"/>
      <c r="NQE36" s="23"/>
      <c r="NQF36" s="23"/>
      <c r="NQG36" s="48"/>
      <c r="NQH36" s="48"/>
      <c r="NQI36" s="48"/>
      <c r="NQJ36" s="48"/>
      <c r="NQK36" s="49"/>
      <c r="NQL36" s="49"/>
      <c r="NQM36" s="49"/>
      <c r="NQN36" s="49"/>
      <c r="NQO36" s="24"/>
      <c r="NQP36" s="24"/>
      <c r="NQQ36" s="23"/>
      <c r="NQR36" s="23"/>
      <c r="NQS36" s="48"/>
      <c r="NQT36" s="48"/>
      <c r="NQU36" s="48"/>
      <c r="NQV36" s="48"/>
      <c r="NQW36" s="49"/>
      <c r="NQX36" s="49"/>
      <c r="NQY36" s="49"/>
      <c r="NQZ36" s="49"/>
      <c r="NRA36" s="24"/>
      <c r="NRB36" s="24"/>
      <c r="NRC36" s="23"/>
      <c r="NRD36" s="23"/>
      <c r="NRE36" s="48"/>
      <c r="NRF36" s="48"/>
      <c r="NRG36" s="48"/>
      <c r="NRH36" s="48"/>
      <c r="NRI36" s="49"/>
      <c r="NRJ36" s="49"/>
      <c r="NRK36" s="49"/>
      <c r="NRL36" s="49"/>
      <c r="NRM36" s="24"/>
      <c r="NRN36" s="24"/>
      <c r="NRO36" s="23"/>
      <c r="NRP36" s="23"/>
      <c r="NRQ36" s="48"/>
      <c r="NRR36" s="48"/>
      <c r="NRS36" s="48"/>
      <c r="NRT36" s="48"/>
      <c r="NRU36" s="49"/>
      <c r="NRV36" s="49"/>
      <c r="NRW36" s="49"/>
      <c r="NRX36" s="49"/>
      <c r="NRY36" s="24"/>
      <c r="NRZ36" s="24"/>
      <c r="NSA36" s="23"/>
      <c r="NSB36" s="23"/>
      <c r="NSC36" s="48"/>
      <c r="NSD36" s="48"/>
      <c r="NSE36" s="48"/>
      <c r="NSF36" s="48"/>
      <c r="NSG36" s="49"/>
      <c r="NSH36" s="49"/>
      <c r="NSI36" s="49"/>
      <c r="NSJ36" s="49"/>
      <c r="NSK36" s="24"/>
      <c r="NSL36" s="24"/>
      <c r="NSM36" s="23"/>
      <c r="NSN36" s="23"/>
      <c r="NSO36" s="48"/>
      <c r="NSP36" s="48"/>
      <c r="NSQ36" s="48"/>
      <c r="NSR36" s="48"/>
      <c r="NSS36" s="49"/>
      <c r="NST36" s="49"/>
      <c r="NSU36" s="49"/>
      <c r="NSV36" s="49"/>
      <c r="NSW36" s="24"/>
      <c r="NSX36" s="24"/>
      <c r="NSY36" s="23"/>
      <c r="NSZ36" s="23"/>
      <c r="NTA36" s="48"/>
      <c r="NTB36" s="48"/>
      <c r="NTC36" s="48"/>
      <c r="NTD36" s="48"/>
      <c r="NTE36" s="49"/>
      <c r="NTF36" s="49"/>
      <c r="NTG36" s="49"/>
      <c r="NTH36" s="49"/>
      <c r="NTI36" s="24"/>
      <c r="NTJ36" s="24"/>
      <c r="NTK36" s="23"/>
      <c r="NTL36" s="23"/>
      <c r="NTM36" s="48"/>
      <c r="NTN36" s="48"/>
      <c r="NTO36" s="48"/>
      <c r="NTP36" s="48"/>
      <c r="NTQ36" s="49"/>
      <c r="NTR36" s="49"/>
      <c r="NTS36" s="49"/>
      <c r="NTT36" s="49"/>
      <c r="NTU36" s="24"/>
      <c r="NTV36" s="24"/>
      <c r="NTW36" s="23"/>
      <c r="NTX36" s="23"/>
      <c r="NTY36" s="48"/>
      <c r="NTZ36" s="48"/>
      <c r="NUA36" s="48"/>
      <c r="NUB36" s="48"/>
      <c r="NUC36" s="49"/>
      <c r="NUD36" s="49"/>
      <c r="NUE36" s="49"/>
      <c r="NUF36" s="49"/>
      <c r="NUG36" s="24"/>
      <c r="NUH36" s="24"/>
      <c r="NUI36" s="23"/>
      <c r="NUJ36" s="23"/>
      <c r="NUK36" s="48"/>
      <c r="NUL36" s="48"/>
      <c r="NUM36" s="48"/>
      <c r="NUN36" s="48"/>
      <c r="NUO36" s="49"/>
      <c r="NUP36" s="49"/>
      <c r="NUQ36" s="49"/>
      <c r="NUR36" s="49"/>
      <c r="NUS36" s="24"/>
      <c r="NUT36" s="24"/>
      <c r="NUU36" s="23"/>
      <c r="NUV36" s="23"/>
      <c r="NUW36" s="48"/>
      <c r="NUX36" s="48"/>
      <c r="NUY36" s="48"/>
      <c r="NUZ36" s="48"/>
      <c r="NVA36" s="49"/>
      <c r="NVB36" s="49"/>
      <c r="NVC36" s="49"/>
      <c r="NVD36" s="49"/>
      <c r="NVE36" s="24"/>
      <c r="NVF36" s="24"/>
      <c r="NVG36" s="23"/>
      <c r="NVH36" s="23"/>
      <c r="NVI36" s="48"/>
      <c r="NVJ36" s="48"/>
      <c r="NVK36" s="48"/>
      <c r="NVL36" s="48"/>
      <c r="NVM36" s="49"/>
      <c r="NVN36" s="49"/>
      <c r="NVO36" s="49"/>
      <c r="NVP36" s="49"/>
      <c r="NVQ36" s="24"/>
      <c r="NVR36" s="24"/>
      <c r="NVS36" s="23"/>
      <c r="NVT36" s="23"/>
      <c r="NVU36" s="48"/>
      <c r="NVV36" s="48"/>
      <c r="NVW36" s="48"/>
      <c r="NVX36" s="48"/>
      <c r="NVY36" s="49"/>
      <c r="NVZ36" s="49"/>
      <c r="NWA36" s="49"/>
      <c r="NWB36" s="49"/>
      <c r="NWC36" s="24"/>
      <c r="NWD36" s="24"/>
      <c r="NWE36" s="23"/>
      <c r="NWF36" s="23"/>
      <c r="NWG36" s="48"/>
      <c r="NWH36" s="48"/>
      <c r="NWI36" s="48"/>
      <c r="NWJ36" s="48"/>
      <c r="NWK36" s="49"/>
      <c r="NWL36" s="49"/>
      <c r="NWM36" s="49"/>
      <c r="NWN36" s="49"/>
      <c r="NWO36" s="24"/>
      <c r="NWP36" s="24"/>
      <c r="NWQ36" s="23"/>
      <c r="NWR36" s="23"/>
      <c r="NWS36" s="48"/>
      <c r="NWT36" s="48"/>
      <c r="NWU36" s="48"/>
      <c r="NWV36" s="48"/>
      <c r="NWW36" s="49"/>
      <c r="NWX36" s="49"/>
      <c r="NWY36" s="49"/>
      <c r="NWZ36" s="49"/>
      <c r="NXA36" s="24"/>
      <c r="NXB36" s="24"/>
      <c r="NXC36" s="23"/>
      <c r="NXD36" s="23"/>
      <c r="NXE36" s="48"/>
      <c r="NXF36" s="48"/>
      <c r="NXG36" s="48"/>
      <c r="NXH36" s="48"/>
      <c r="NXI36" s="49"/>
      <c r="NXJ36" s="49"/>
      <c r="NXK36" s="49"/>
      <c r="NXL36" s="49"/>
      <c r="NXM36" s="24"/>
      <c r="NXN36" s="24"/>
      <c r="NXO36" s="23"/>
      <c r="NXP36" s="23"/>
      <c r="NXQ36" s="48"/>
      <c r="NXR36" s="48"/>
      <c r="NXS36" s="48"/>
      <c r="NXT36" s="48"/>
      <c r="NXU36" s="49"/>
      <c r="NXV36" s="49"/>
      <c r="NXW36" s="49"/>
      <c r="NXX36" s="49"/>
      <c r="NXY36" s="24"/>
      <c r="NXZ36" s="24"/>
      <c r="NYA36" s="23"/>
      <c r="NYB36" s="23"/>
      <c r="NYC36" s="48"/>
      <c r="NYD36" s="48"/>
      <c r="NYE36" s="48"/>
      <c r="NYF36" s="48"/>
      <c r="NYG36" s="49"/>
      <c r="NYH36" s="49"/>
      <c r="NYI36" s="49"/>
      <c r="NYJ36" s="49"/>
      <c r="NYK36" s="24"/>
      <c r="NYL36" s="24"/>
      <c r="NYM36" s="23"/>
      <c r="NYN36" s="23"/>
      <c r="NYO36" s="48"/>
      <c r="NYP36" s="48"/>
      <c r="NYQ36" s="48"/>
      <c r="NYR36" s="48"/>
      <c r="NYS36" s="49"/>
      <c r="NYT36" s="49"/>
      <c r="NYU36" s="49"/>
      <c r="NYV36" s="49"/>
      <c r="NYW36" s="24"/>
      <c r="NYX36" s="24"/>
      <c r="NYY36" s="23"/>
      <c r="NYZ36" s="23"/>
      <c r="NZA36" s="48"/>
      <c r="NZB36" s="48"/>
      <c r="NZC36" s="48"/>
      <c r="NZD36" s="48"/>
      <c r="NZE36" s="49"/>
      <c r="NZF36" s="49"/>
      <c r="NZG36" s="49"/>
      <c r="NZH36" s="49"/>
      <c r="NZI36" s="24"/>
      <c r="NZJ36" s="24"/>
      <c r="NZK36" s="23"/>
      <c r="NZL36" s="23"/>
      <c r="NZM36" s="48"/>
      <c r="NZN36" s="48"/>
      <c r="NZO36" s="48"/>
      <c r="NZP36" s="48"/>
      <c r="NZQ36" s="49"/>
      <c r="NZR36" s="49"/>
      <c r="NZS36" s="49"/>
      <c r="NZT36" s="49"/>
      <c r="NZU36" s="24"/>
      <c r="NZV36" s="24"/>
      <c r="NZW36" s="23"/>
      <c r="NZX36" s="23"/>
      <c r="NZY36" s="48"/>
      <c r="NZZ36" s="48"/>
      <c r="OAA36" s="48"/>
      <c r="OAB36" s="48"/>
      <c r="OAC36" s="49"/>
      <c r="OAD36" s="49"/>
      <c r="OAE36" s="49"/>
      <c r="OAF36" s="49"/>
      <c r="OAG36" s="24"/>
      <c r="OAH36" s="24"/>
      <c r="OAI36" s="23"/>
      <c r="OAJ36" s="23"/>
      <c r="OAK36" s="48"/>
      <c r="OAL36" s="48"/>
      <c r="OAM36" s="48"/>
      <c r="OAN36" s="48"/>
      <c r="OAO36" s="49"/>
      <c r="OAP36" s="49"/>
      <c r="OAQ36" s="49"/>
      <c r="OAR36" s="49"/>
      <c r="OAS36" s="24"/>
      <c r="OAT36" s="24"/>
      <c r="OAU36" s="23"/>
      <c r="OAV36" s="23"/>
      <c r="OAW36" s="48"/>
      <c r="OAX36" s="48"/>
      <c r="OAY36" s="48"/>
      <c r="OAZ36" s="48"/>
      <c r="OBA36" s="49"/>
      <c r="OBB36" s="49"/>
      <c r="OBC36" s="49"/>
      <c r="OBD36" s="49"/>
      <c r="OBE36" s="24"/>
      <c r="OBF36" s="24"/>
      <c r="OBG36" s="23"/>
      <c r="OBH36" s="23"/>
      <c r="OBI36" s="48"/>
      <c r="OBJ36" s="48"/>
      <c r="OBK36" s="48"/>
      <c r="OBL36" s="48"/>
      <c r="OBM36" s="49"/>
      <c r="OBN36" s="49"/>
      <c r="OBO36" s="49"/>
      <c r="OBP36" s="49"/>
      <c r="OBQ36" s="24"/>
      <c r="OBR36" s="24"/>
      <c r="OBS36" s="23"/>
      <c r="OBT36" s="23"/>
      <c r="OBU36" s="48"/>
      <c r="OBV36" s="48"/>
      <c r="OBW36" s="48"/>
      <c r="OBX36" s="48"/>
      <c r="OBY36" s="49"/>
      <c r="OBZ36" s="49"/>
      <c r="OCA36" s="49"/>
      <c r="OCB36" s="49"/>
      <c r="OCC36" s="24"/>
      <c r="OCD36" s="24"/>
      <c r="OCE36" s="23"/>
      <c r="OCF36" s="23"/>
      <c r="OCG36" s="48"/>
      <c r="OCH36" s="48"/>
      <c r="OCI36" s="48"/>
      <c r="OCJ36" s="48"/>
      <c r="OCK36" s="49"/>
      <c r="OCL36" s="49"/>
      <c r="OCM36" s="49"/>
      <c r="OCN36" s="49"/>
      <c r="OCO36" s="24"/>
      <c r="OCP36" s="24"/>
      <c r="OCQ36" s="23"/>
      <c r="OCR36" s="23"/>
      <c r="OCS36" s="48"/>
      <c r="OCT36" s="48"/>
      <c r="OCU36" s="48"/>
      <c r="OCV36" s="48"/>
      <c r="OCW36" s="49"/>
      <c r="OCX36" s="49"/>
      <c r="OCY36" s="49"/>
      <c r="OCZ36" s="49"/>
      <c r="ODA36" s="24"/>
      <c r="ODB36" s="24"/>
      <c r="ODC36" s="23"/>
      <c r="ODD36" s="23"/>
      <c r="ODE36" s="48"/>
      <c r="ODF36" s="48"/>
      <c r="ODG36" s="48"/>
      <c r="ODH36" s="48"/>
      <c r="ODI36" s="49"/>
      <c r="ODJ36" s="49"/>
      <c r="ODK36" s="49"/>
      <c r="ODL36" s="49"/>
      <c r="ODM36" s="24"/>
      <c r="ODN36" s="24"/>
      <c r="ODO36" s="23"/>
      <c r="ODP36" s="23"/>
      <c r="ODQ36" s="48"/>
      <c r="ODR36" s="48"/>
      <c r="ODS36" s="48"/>
      <c r="ODT36" s="48"/>
      <c r="ODU36" s="49"/>
      <c r="ODV36" s="49"/>
      <c r="ODW36" s="49"/>
      <c r="ODX36" s="49"/>
      <c r="ODY36" s="24"/>
      <c r="ODZ36" s="24"/>
      <c r="OEA36" s="23"/>
      <c r="OEB36" s="23"/>
      <c r="OEC36" s="48"/>
      <c r="OED36" s="48"/>
      <c r="OEE36" s="48"/>
      <c r="OEF36" s="48"/>
      <c r="OEG36" s="49"/>
      <c r="OEH36" s="49"/>
      <c r="OEI36" s="49"/>
      <c r="OEJ36" s="49"/>
      <c r="OEK36" s="24"/>
      <c r="OEL36" s="24"/>
      <c r="OEM36" s="23"/>
      <c r="OEN36" s="23"/>
      <c r="OEO36" s="48"/>
      <c r="OEP36" s="48"/>
      <c r="OEQ36" s="48"/>
      <c r="OER36" s="48"/>
      <c r="OES36" s="49"/>
      <c r="OET36" s="49"/>
      <c r="OEU36" s="49"/>
      <c r="OEV36" s="49"/>
      <c r="OEW36" s="24"/>
      <c r="OEX36" s="24"/>
      <c r="OEY36" s="23"/>
      <c r="OEZ36" s="23"/>
      <c r="OFA36" s="48"/>
      <c r="OFB36" s="48"/>
      <c r="OFC36" s="48"/>
      <c r="OFD36" s="48"/>
      <c r="OFE36" s="49"/>
      <c r="OFF36" s="49"/>
      <c r="OFG36" s="49"/>
      <c r="OFH36" s="49"/>
      <c r="OFI36" s="24"/>
      <c r="OFJ36" s="24"/>
      <c r="OFK36" s="23"/>
      <c r="OFL36" s="23"/>
      <c r="OFM36" s="48"/>
      <c r="OFN36" s="48"/>
      <c r="OFO36" s="48"/>
      <c r="OFP36" s="48"/>
      <c r="OFQ36" s="49"/>
      <c r="OFR36" s="49"/>
      <c r="OFS36" s="49"/>
      <c r="OFT36" s="49"/>
      <c r="OFU36" s="24"/>
      <c r="OFV36" s="24"/>
      <c r="OFW36" s="23"/>
      <c r="OFX36" s="23"/>
      <c r="OFY36" s="48"/>
      <c r="OFZ36" s="48"/>
      <c r="OGA36" s="48"/>
      <c r="OGB36" s="48"/>
      <c r="OGC36" s="49"/>
      <c r="OGD36" s="49"/>
      <c r="OGE36" s="49"/>
      <c r="OGF36" s="49"/>
      <c r="OGG36" s="24"/>
      <c r="OGH36" s="24"/>
      <c r="OGI36" s="23"/>
      <c r="OGJ36" s="23"/>
      <c r="OGK36" s="48"/>
      <c r="OGL36" s="48"/>
      <c r="OGM36" s="48"/>
      <c r="OGN36" s="48"/>
      <c r="OGO36" s="49"/>
      <c r="OGP36" s="49"/>
      <c r="OGQ36" s="49"/>
      <c r="OGR36" s="49"/>
      <c r="OGS36" s="24"/>
      <c r="OGT36" s="24"/>
      <c r="OGU36" s="23"/>
      <c r="OGV36" s="23"/>
      <c r="OGW36" s="48"/>
      <c r="OGX36" s="48"/>
      <c r="OGY36" s="48"/>
      <c r="OGZ36" s="48"/>
      <c r="OHA36" s="49"/>
      <c r="OHB36" s="49"/>
      <c r="OHC36" s="49"/>
      <c r="OHD36" s="49"/>
      <c r="OHE36" s="24"/>
      <c r="OHF36" s="24"/>
      <c r="OHG36" s="23"/>
      <c r="OHH36" s="23"/>
      <c r="OHI36" s="48"/>
      <c r="OHJ36" s="48"/>
      <c r="OHK36" s="48"/>
      <c r="OHL36" s="48"/>
      <c r="OHM36" s="49"/>
      <c r="OHN36" s="49"/>
      <c r="OHO36" s="49"/>
      <c r="OHP36" s="49"/>
      <c r="OHQ36" s="24"/>
      <c r="OHR36" s="24"/>
      <c r="OHS36" s="23"/>
      <c r="OHT36" s="23"/>
      <c r="OHU36" s="48"/>
      <c r="OHV36" s="48"/>
      <c r="OHW36" s="48"/>
      <c r="OHX36" s="48"/>
      <c r="OHY36" s="49"/>
      <c r="OHZ36" s="49"/>
      <c r="OIA36" s="49"/>
      <c r="OIB36" s="49"/>
      <c r="OIC36" s="24"/>
      <c r="OID36" s="24"/>
      <c r="OIE36" s="23"/>
      <c r="OIF36" s="23"/>
      <c r="OIG36" s="48"/>
      <c r="OIH36" s="48"/>
      <c r="OII36" s="48"/>
      <c r="OIJ36" s="48"/>
      <c r="OIK36" s="49"/>
      <c r="OIL36" s="49"/>
      <c r="OIM36" s="49"/>
      <c r="OIN36" s="49"/>
      <c r="OIO36" s="24"/>
      <c r="OIP36" s="24"/>
      <c r="OIQ36" s="23"/>
      <c r="OIR36" s="23"/>
      <c r="OIS36" s="48"/>
      <c r="OIT36" s="48"/>
      <c r="OIU36" s="48"/>
      <c r="OIV36" s="48"/>
      <c r="OIW36" s="49"/>
      <c r="OIX36" s="49"/>
      <c r="OIY36" s="49"/>
      <c r="OIZ36" s="49"/>
      <c r="OJA36" s="24"/>
      <c r="OJB36" s="24"/>
      <c r="OJC36" s="23"/>
      <c r="OJD36" s="23"/>
      <c r="OJE36" s="48"/>
      <c r="OJF36" s="48"/>
      <c r="OJG36" s="48"/>
      <c r="OJH36" s="48"/>
      <c r="OJI36" s="49"/>
      <c r="OJJ36" s="49"/>
      <c r="OJK36" s="49"/>
      <c r="OJL36" s="49"/>
      <c r="OJM36" s="24"/>
      <c r="OJN36" s="24"/>
      <c r="OJO36" s="23"/>
      <c r="OJP36" s="23"/>
      <c r="OJQ36" s="48"/>
      <c r="OJR36" s="48"/>
      <c r="OJS36" s="48"/>
      <c r="OJT36" s="48"/>
      <c r="OJU36" s="49"/>
      <c r="OJV36" s="49"/>
      <c r="OJW36" s="49"/>
      <c r="OJX36" s="49"/>
      <c r="OJY36" s="24"/>
      <c r="OJZ36" s="24"/>
      <c r="OKA36" s="23"/>
      <c r="OKB36" s="23"/>
      <c r="OKC36" s="48"/>
      <c r="OKD36" s="48"/>
      <c r="OKE36" s="48"/>
      <c r="OKF36" s="48"/>
      <c r="OKG36" s="49"/>
      <c r="OKH36" s="49"/>
      <c r="OKI36" s="49"/>
      <c r="OKJ36" s="49"/>
      <c r="OKK36" s="24"/>
      <c r="OKL36" s="24"/>
      <c r="OKM36" s="23"/>
      <c r="OKN36" s="23"/>
      <c r="OKO36" s="48"/>
      <c r="OKP36" s="48"/>
      <c r="OKQ36" s="48"/>
      <c r="OKR36" s="48"/>
      <c r="OKS36" s="49"/>
      <c r="OKT36" s="49"/>
      <c r="OKU36" s="49"/>
      <c r="OKV36" s="49"/>
      <c r="OKW36" s="24"/>
      <c r="OKX36" s="24"/>
      <c r="OKY36" s="23"/>
      <c r="OKZ36" s="23"/>
      <c r="OLA36" s="48"/>
      <c r="OLB36" s="48"/>
      <c r="OLC36" s="48"/>
      <c r="OLD36" s="48"/>
      <c r="OLE36" s="49"/>
      <c r="OLF36" s="49"/>
      <c r="OLG36" s="49"/>
      <c r="OLH36" s="49"/>
      <c r="OLI36" s="24"/>
      <c r="OLJ36" s="24"/>
      <c r="OLK36" s="23"/>
      <c r="OLL36" s="23"/>
      <c r="OLM36" s="48"/>
      <c r="OLN36" s="48"/>
      <c r="OLO36" s="48"/>
      <c r="OLP36" s="48"/>
      <c r="OLQ36" s="49"/>
      <c r="OLR36" s="49"/>
      <c r="OLS36" s="49"/>
      <c r="OLT36" s="49"/>
      <c r="OLU36" s="24"/>
      <c r="OLV36" s="24"/>
      <c r="OLW36" s="23"/>
      <c r="OLX36" s="23"/>
      <c r="OLY36" s="48"/>
      <c r="OLZ36" s="48"/>
      <c r="OMA36" s="48"/>
      <c r="OMB36" s="48"/>
      <c r="OMC36" s="49"/>
      <c r="OMD36" s="49"/>
      <c r="OME36" s="49"/>
      <c r="OMF36" s="49"/>
      <c r="OMG36" s="24"/>
      <c r="OMH36" s="24"/>
      <c r="OMI36" s="23"/>
      <c r="OMJ36" s="23"/>
      <c r="OMK36" s="48"/>
      <c r="OML36" s="48"/>
      <c r="OMM36" s="48"/>
      <c r="OMN36" s="48"/>
      <c r="OMO36" s="49"/>
      <c r="OMP36" s="49"/>
      <c r="OMQ36" s="49"/>
      <c r="OMR36" s="49"/>
      <c r="OMS36" s="24"/>
      <c r="OMT36" s="24"/>
      <c r="OMU36" s="23"/>
      <c r="OMV36" s="23"/>
      <c r="OMW36" s="48"/>
      <c r="OMX36" s="48"/>
      <c r="OMY36" s="48"/>
      <c r="OMZ36" s="48"/>
      <c r="ONA36" s="49"/>
      <c r="ONB36" s="49"/>
      <c r="ONC36" s="49"/>
      <c r="OND36" s="49"/>
      <c r="ONE36" s="24"/>
      <c r="ONF36" s="24"/>
      <c r="ONG36" s="23"/>
      <c r="ONH36" s="23"/>
      <c r="ONI36" s="48"/>
      <c r="ONJ36" s="48"/>
      <c r="ONK36" s="48"/>
      <c r="ONL36" s="48"/>
      <c r="ONM36" s="49"/>
      <c r="ONN36" s="49"/>
      <c r="ONO36" s="49"/>
      <c r="ONP36" s="49"/>
      <c r="ONQ36" s="24"/>
      <c r="ONR36" s="24"/>
      <c r="ONS36" s="23"/>
      <c r="ONT36" s="23"/>
      <c r="ONU36" s="48"/>
      <c r="ONV36" s="48"/>
      <c r="ONW36" s="48"/>
      <c r="ONX36" s="48"/>
      <c r="ONY36" s="49"/>
      <c r="ONZ36" s="49"/>
      <c r="OOA36" s="49"/>
      <c r="OOB36" s="49"/>
      <c r="OOC36" s="24"/>
      <c r="OOD36" s="24"/>
      <c r="OOE36" s="23"/>
      <c r="OOF36" s="23"/>
      <c r="OOG36" s="48"/>
      <c r="OOH36" s="48"/>
      <c r="OOI36" s="48"/>
      <c r="OOJ36" s="48"/>
      <c r="OOK36" s="49"/>
      <c r="OOL36" s="49"/>
      <c r="OOM36" s="49"/>
      <c r="OON36" s="49"/>
      <c r="OOO36" s="24"/>
      <c r="OOP36" s="24"/>
      <c r="OOQ36" s="23"/>
      <c r="OOR36" s="23"/>
      <c r="OOS36" s="48"/>
      <c r="OOT36" s="48"/>
      <c r="OOU36" s="48"/>
      <c r="OOV36" s="48"/>
      <c r="OOW36" s="49"/>
      <c r="OOX36" s="49"/>
      <c r="OOY36" s="49"/>
      <c r="OOZ36" s="49"/>
      <c r="OPA36" s="24"/>
      <c r="OPB36" s="24"/>
      <c r="OPC36" s="23"/>
      <c r="OPD36" s="23"/>
      <c r="OPE36" s="48"/>
      <c r="OPF36" s="48"/>
      <c r="OPG36" s="48"/>
      <c r="OPH36" s="48"/>
      <c r="OPI36" s="49"/>
      <c r="OPJ36" s="49"/>
      <c r="OPK36" s="49"/>
      <c r="OPL36" s="49"/>
      <c r="OPM36" s="24"/>
      <c r="OPN36" s="24"/>
      <c r="OPO36" s="23"/>
      <c r="OPP36" s="23"/>
      <c r="OPQ36" s="48"/>
      <c r="OPR36" s="48"/>
      <c r="OPS36" s="48"/>
      <c r="OPT36" s="48"/>
      <c r="OPU36" s="49"/>
      <c r="OPV36" s="49"/>
      <c r="OPW36" s="49"/>
      <c r="OPX36" s="49"/>
      <c r="OPY36" s="24"/>
      <c r="OPZ36" s="24"/>
      <c r="OQA36" s="23"/>
      <c r="OQB36" s="23"/>
      <c r="OQC36" s="48"/>
      <c r="OQD36" s="48"/>
      <c r="OQE36" s="48"/>
      <c r="OQF36" s="48"/>
      <c r="OQG36" s="49"/>
      <c r="OQH36" s="49"/>
      <c r="OQI36" s="49"/>
      <c r="OQJ36" s="49"/>
      <c r="OQK36" s="24"/>
      <c r="OQL36" s="24"/>
      <c r="OQM36" s="23"/>
      <c r="OQN36" s="23"/>
      <c r="OQO36" s="48"/>
      <c r="OQP36" s="48"/>
      <c r="OQQ36" s="48"/>
      <c r="OQR36" s="48"/>
      <c r="OQS36" s="49"/>
      <c r="OQT36" s="49"/>
      <c r="OQU36" s="49"/>
      <c r="OQV36" s="49"/>
      <c r="OQW36" s="24"/>
      <c r="OQX36" s="24"/>
      <c r="OQY36" s="23"/>
      <c r="OQZ36" s="23"/>
      <c r="ORA36" s="48"/>
      <c r="ORB36" s="48"/>
      <c r="ORC36" s="48"/>
      <c r="ORD36" s="48"/>
      <c r="ORE36" s="49"/>
      <c r="ORF36" s="49"/>
      <c r="ORG36" s="49"/>
      <c r="ORH36" s="49"/>
      <c r="ORI36" s="24"/>
      <c r="ORJ36" s="24"/>
      <c r="ORK36" s="23"/>
      <c r="ORL36" s="23"/>
      <c r="ORM36" s="48"/>
      <c r="ORN36" s="48"/>
      <c r="ORO36" s="48"/>
      <c r="ORP36" s="48"/>
      <c r="ORQ36" s="49"/>
      <c r="ORR36" s="49"/>
      <c r="ORS36" s="49"/>
      <c r="ORT36" s="49"/>
      <c r="ORU36" s="24"/>
      <c r="ORV36" s="24"/>
      <c r="ORW36" s="23"/>
      <c r="ORX36" s="23"/>
      <c r="ORY36" s="48"/>
      <c r="ORZ36" s="48"/>
      <c r="OSA36" s="48"/>
      <c r="OSB36" s="48"/>
      <c r="OSC36" s="49"/>
      <c r="OSD36" s="49"/>
      <c r="OSE36" s="49"/>
      <c r="OSF36" s="49"/>
      <c r="OSG36" s="24"/>
      <c r="OSH36" s="24"/>
      <c r="OSI36" s="23"/>
      <c r="OSJ36" s="23"/>
      <c r="OSK36" s="48"/>
      <c r="OSL36" s="48"/>
      <c r="OSM36" s="48"/>
      <c r="OSN36" s="48"/>
      <c r="OSO36" s="49"/>
      <c r="OSP36" s="49"/>
      <c r="OSQ36" s="49"/>
      <c r="OSR36" s="49"/>
      <c r="OSS36" s="24"/>
      <c r="OST36" s="24"/>
      <c r="OSU36" s="23"/>
      <c r="OSV36" s="23"/>
      <c r="OSW36" s="48"/>
      <c r="OSX36" s="48"/>
      <c r="OSY36" s="48"/>
      <c r="OSZ36" s="48"/>
      <c r="OTA36" s="49"/>
      <c r="OTB36" s="49"/>
      <c r="OTC36" s="49"/>
      <c r="OTD36" s="49"/>
      <c r="OTE36" s="24"/>
      <c r="OTF36" s="24"/>
      <c r="OTG36" s="23"/>
      <c r="OTH36" s="23"/>
      <c r="OTI36" s="48"/>
      <c r="OTJ36" s="48"/>
      <c r="OTK36" s="48"/>
      <c r="OTL36" s="48"/>
      <c r="OTM36" s="49"/>
      <c r="OTN36" s="49"/>
      <c r="OTO36" s="49"/>
      <c r="OTP36" s="49"/>
      <c r="OTQ36" s="24"/>
      <c r="OTR36" s="24"/>
      <c r="OTS36" s="23"/>
      <c r="OTT36" s="23"/>
      <c r="OTU36" s="48"/>
      <c r="OTV36" s="48"/>
      <c r="OTW36" s="48"/>
      <c r="OTX36" s="48"/>
      <c r="OTY36" s="49"/>
      <c r="OTZ36" s="49"/>
      <c r="OUA36" s="49"/>
      <c r="OUB36" s="49"/>
      <c r="OUC36" s="24"/>
      <c r="OUD36" s="24"/>
      <c r="OUE36" s="23"/>
      <c r="OUF36" s="23"/>
      <c r="OUG36" s="48"/>
      <c r="OUH36" s="48"/>
      <c r="OUI36" s="48"/>
      <c r="OUJ36" s="48"/>
      <c r="OUK36" s="49"/>
      <c r="OUL36" s="49"/>
      <c r="OUM36" s="49"/>
      <c r="OUN36" s="49"/>
      <c r="OUO36" s="24"/>
      <c r="OUP36" s="24"/>
      <c r="OUQ36" s="23"/>
      <c r="OUR36" s="23"/>
      <c r="OUS36" s="48"/>
      <c r="OUT36" s="48"/>
      <c r="OUU36" s="48"/>
      <c r="OUV36" s="48"/>
      <c r="OUW36" s="49"/>
      <c r="OUX36" s="49"/>
      <c r="OUY36" s="49"/>
      <c r="OUZ36" s="49"/>
      <c r="OVA36" s="24"/>
      <c r="OVB36" s="24"/>
      <c r="OVC36" s="23"/>
      <c r="OVD36" s="23"/>
      <c r="OVE36" s="48"/>
      <c r="OVF36" s="48"/>
      <c r="OVG36" s="48"/>
      <c r="OVH36" s="48"/>
      <c r="OVI36" s="49"/>
      <c r="OVJ36" s="49"/>
      <c r="OVK36" s="49"/>
      <c r="OVL36" s="49"/>
      <c r="OVM36" s="24"/>
      <c r="OVN36" s="24"/>
      <c r="OVO36" s="23"/>
      <c r="OVP36" s="23"/>
      <c r="OVQ36" s="48"/>
      <c r="OVR36" s="48"/>
      <c r="OVS36" s="48"/>
      <c r="OVT36" s="48"/>
      <c r="OVU36" s="49"/>
      <c r="OVV36" s="49"/>
      <c r="OVW36" s="49"/>
      <c r="OVX36" s="49"/>
      <c r="OVY36" s="24"/>
      <c r="OVZ36" s="24"/>
      <c r="OWA36" s="23"/>
      <c r="OWB36" s="23"/>
      <c r="OWC36" s="48"/>
      <c r="OWD36" s="48"/>
      <c r="OWE36" s="48"/>
      <c r="OWF36" s="48"/>
      <c r="OWG36" s="49"/>
      <c r="OWH36" s="49"/>
      <c r="OWI36" s="49"/>
      <c r="OWJ36" s="49"/>
      <c r="OWK36" s="24"/>
      <c r="OWL36" s="24"/>
      <c r="OWM36" s="23"/>
      <c r="OWN36" s="23"/>
      <c r="OWO36" s="48"/>
      <c r="OWP36" s="48"/>
      <c r="OWQ36" s="48"/>
      <c r="OWR36" s="48"/>
      <c r="OWS36" s="49"/>
      <c r="OWT36" s="49"/>
      <c r="OWU36" s="49"/>
      <c r="OWV36" s="49"/>
      <c r="OWW36" s="24"/>
      <c r="OWX36" s="24"/>
      <c r="OWY36" s="23"/>
      <c r="OWZ36" s="23"/>
      <c r="OXA36" s="48"/>
      <c r="OXB36" s="48"/>
      <c r="OXC36" s="48"/>
      <c r="OXD36" s="48"/>
      <c r="OXE36" s="49"/>
      <c r="OXF36" s="49"/>
      <c r="OXG36" s="49"/>
      <c r="OXH36" s="49"/>
      <c r="OXI36" s="24"/>
      <c r="OXJ36" s="24"/>
      <c r="OXK36" s="23"/>
      <c r="OXL36" s="23"/>
      <c r="OXM36" s="48"/>
      <c r="OXN36" s="48"/>
      <c r="OXO36" s="48"/>
      <c r="OXP36" s="48"/>
      <c r="OXQ36" s="49"/>
      <c r="OXR36" s="49"/>
      <c r="OXS36" s="49"/>
      <c r="OXT36" s="49"/>
      <c r="OXU36" s="24"/>
      <c r="OXV36" s="24"/>
      <c r="OXW36" s="23"/>
      <c r="OXX36" s="23"/>
      <c r="OXY36" s="48"/>
      <c r="OXZ36" s="48"/>
      <c r="OYA36" s="48"/>
      <c r="OYB36" s="48"/>
      <c r="OYC36" s="49"/>
      <c r="OYD36" s="49"/>
      <c r="OYE36" s="49"/>
      <c r="OYF36" s="49"/>
      <c r="OYG36" s="24"/>
      <c r="OYH36" s="24"/>
      <c r="OYI36" s="23"/>
      <c r="OYJ36" s="23"/>
      <c r="OYK36" s="48"/>
      <c r="OYL36" s="48"/>
      <c r="OYM36" s="48"/>
      <c r="OYN36" s="48"/>
      <c r="OYO36" s="49"/>
      <c r="OYP36" s="49"/>
      <c r="OYQ36" s="49"/>
      <c r="OYR36" s="49"/>
      <c r="OYS36" s="24"/>
      <c r="OYT36" s="24"/>
      <c r="OYU36" s="23"/>
      <c r="OYV36" s="23"/>
      <c r="OYW36" s="48"/>
      <c r="OYX36" s="48"/>
      <c r="OYY36" s="48"/>
      <c r="OYZ36" s="48"/>
      <c r="OZA36" s="49"/>
      <c r="OZB36" s="49"/>
      <c r="OZC36" s="49"/>
      <c r="OZD36" s="49"/>
      <c r="OZE36" s="24"/>
      <c r="OZF36" s="24"/>
      <c r="OZG36" s="23"/>
      <c r="OZH36" s="23"/>
      <c r="OZI36" s="48"/>
      <c r="OZJ36" s="48"/>
      <c r="OZK36" s="48"/>
      <c r="OZL36" s="48"/>
      <c r="OZM36" s="49"/>
      <c r="OZN36" s="49"/>
      <c r="OZO36" s="49"/>
      <c r="OZP36" s="49"/>
      <c r="OZQ36" s="24"/>
      <c r="OZR36" s="24"/>
      <c r="OZS36" s="23"/>
      <c r="OZT36" s="23"/>
      <c r="OZU36" s="48"/>
      <c r="OZV36" s="48"/>
      <c r="OZW36" s="48"/>
      <c r="OZX36" s="48"/>
      <c r="OZY36" s="49"/>
      <c r="OZZ36" s="49"/>
      <c r="PAA36" s="49"/>
      <c r="PAB36" s="49"/>
      <c r="PAC36" s="24"/>
      <c r="PAD36" s="24"/>
      <c r="PAE36" s="23"/>
      <c r="PAF36" s="23"/>
      <c r="PAG36" s="48"/>
      <c r="PAH36" s="48"/>
      <c r="PAI36" s="48"/>
      <c r="PAJ36" s="48"/>
      <c r="PAK36" s="49"/>
      <c r="PAL36" s="49"/>
      <c r="PAM36" s="49"/>
      <c r="PAN36" s="49"/>
      <c r="PAO36" s="24"/>
      <c r="PAP36" s="24"/>
      <c r="PAQ36" s="23"/>
      <c r="PAR36" s="23"/>
      <c r="PAS36" s="48"/>
      <c r="PAT36" s="48"/>
      <c r="PAU36" s="48"/>
      <c r="PAV36" s="48"/>
      <c r="PAW36" s="49"/>
      <c r="PAX36" s="49"/>
      <c r="PAY36" s="49"/>
      <c r="PAZ36" s="49"/>
      <c r="PBA36" s="24"/>
      <c r="PBB36" s="24"/>
      <c r="PBC36" s="23"/>
      <c r="PBD36" s="23"/>
      <c r="PBE36" s="48"/>
      <c r="PBF36" s="48"/>
      <c r="PBG36" s="48"/>
      <c r="PBH36" s="48"/>
      <c r="PBI36" s="49"/>
      <c r="PBJ36" s="49"/>
      <c r="PBK36" s="49"/>
      <c r="PBL36" s="49"/>
      <c r="PBM36" s="24"/>
      <c r="PBN36" s="24"/>
      <c r="PBO36" s="23"/>
      <c r="PBP36" s="23"/>
      <c r="PBQ36" s="48"/>
      <c r="PBR36" s="48"/>
      <c r="PBS36" s="48"/>
      <c r="PBT36" s="48"/>
      <c r="PBU36" s="49"/>
      <c r="PBV36" s="49"/>
      <c r="PBW36" s="49"/>
      <c r="PBX36" s="49"/>
      <c r="PBY36" s="24"/>
      <c r="PBZ36" s="24"/>
      <c r="PCA36" s="23"/>
      <c r="PCB36" s="23"/>
      <c r="PCC36" s="48"/>
      <c r="PCD36" s="48"/>
      <c r="PCE36" s="48"/>
      <c r="PCF36" s="48"/>
      <c r="PCG36" s="49"/>
      <c r="PCH36" s="49"/>
      <c r="PCI36" s="49"/>
      <c r="PCJ36" s="49"/>
      <c r="PCK36" s="24"/>
      <c r="PCL36" s="24"/>
      <c r="PCM36" s="23"/>
      <c r="PCN36" s="23"/>
      <c r="PCO36" s="48"/>
      <c r="PCP36" s="48"/>
      <c r="PCQ36" s="48"/>
      <c r="PCR36" s="48"/>
      <c r="PCS36" s="49"/>
      <c r="PCT36" s="49"/>
      <c r="PCU36" s="49"/>
      <c r="PCV36" s="49"/>
      <c r="PCW36" s="24"/>
      <c r="PCX36" s="24"/>
      <c r="PCY36" s="23"/>
      <c r="PCZ36" s="23"/>
      <c r="PDA36" s="48"/>
      <c r="PDB36" s="48"/>
      <c r="PDC36" s="48"/>
      <c r="PDD36" s="48"/>
      <c r="PDE36" s="49"/>
      <c r="PDF36" s="49"/>
      <c r="PDG36" s="49"/>
      <c r="PDH36" s="49"/>
      <c r="PDI36" s="24"/>
      <c r="PDJ36" s="24"/>
      <c r="PDK36" s="23"/>
      <c r="PDL36" s="23"/>
      <c r="PDM36" s="48"/>
      <c r="PDN36" s="48"/>
      <c r="PDO36" s="48"/>
      <c r="PDP36" s="48"/>
      <c r="PDQ36" s="49"/>
      <c r="PDR36" s="49"/>
      <c r="PDS36" s="49"/>
      <c r="PDT36" s="49"/>
      <c r="PDU36" s="24"/>
      <c r="PDV36" s="24"/>
      <c r="PDW36" s="23"/>
      <c r="PDX36" s="23"/>
      <c r="PDY36" s="48"/>
      <c r="PDZ36" s="48"/>
      <c r="PEA36" s="48"/>
      <c r="PEB36" s="48"/>
      <c r="PEC36" s="49"/>
      <c r="PED36" s="49"/>
      <c r="PEE36" s="49"/>
      <c r="PEF36" s="49"/>
      <c r="PEG36" s="24"/>
      <c r="PEH36" s="24"/>
      <c r="PEI36" s="23"/>
      <c r="PEJ36" s="23"/>
      <c r="PEK36" s="48"/>
      <c r="PEL36" s="48"/>
      <c r="PEM36" s="48"/>
      <c r="PEN36" s="48"/>
      <c r="PEO36" s="49"/>
      <c r="PEP36" s="49"/>
      <c r="PEQ36" s="49"/>
      <c r="PER36" s="49"/>
      <c r="PES36" s="24"/>
      <c r="PET36" s="24"/>
      <c r="PEU36" s="23"/>
      <c r="PEV36" s="23"/>
      <c r="PEW36" s="48"/>
      <c r="PEX36" s="48"/>
      <c r="PEY36" s="48"/>
      <c r="PEZ36" s="48"/>
      <c r="PFA36" s="49"/>
      <c r="PFB36" s="49"/>
      <c r="PFC36" s="49"/>
      <c r="PFD36" s="49"/>
      <c r="PFE36" s="24"/>
      <c r="PFF36" s="24"/>
      <c r="PFG36" s="23"/>
      <c r="PFH36" s="23"/>
      <c r="PFI36" s="48"/>
      <c r="PFJ36" s="48"/>
      <c r="PFK36" s="48"/>
      <c r="PFL36" s="48"/>
      <c r="PFM36" s="49"/>
      <c r="PFN36" s="49"/>
      <c r="PFO36" s="49"/>
      <c r="PFP36" s="49"/>
      <c r="PFQ36" s="24"/>
      <c r="PFR36" s="24"/>
      <c r="PFS36" s="23"/>
      <c r="PFT36" s="23"/>
      <c r="PFU36" s="48"/>
      <c r="PFV36" s="48"/>
      <c r="PFW36" s="48"/>
      <c r="PFX36" s="48"/>
      <c r="PFY36" s="49"/>
      <c r="PFZ36" s="49"/>
      <c r="PGA36" s="49"/>
      <c r="PGB36" s="49"/>
      <c r="PGC36" s="24"/>
      <c r="PGD36" s="24"/>
      <c r="PGE36" s="23"/>
      <c r="PGF36" s="23"/>
      <c r="PGG36" s="48"/>
      <c r="PGH36" s="48"/>
      <c r="PGI36" s="48"/>
      <c r="PGJ36" s="48"/>
      <c r="PGK36" s="49"/>
      <c r="PGL36" s="49"/>
      <c r="PGM36" s="49"/>
      <c r="PGN36" s="49"/>
      <c r="PGO36" s="24"/>
      <c r="PGP36" s="24"/>
      <c r="PGQ36" s="23"/>
      <c r="PGR36" s="23"/>
      <c r="PGS36" s="48"/>
      <c r="PGT36" s="48"/>
      <c r="PGU36" s="48"/>
      <c r="PGV36" s="48"/>
      <c r="PGW36" s="49"/>
      <c r="PGX36" s="49"/>
      <c r="PGY36" s="49"/>
      <c r="PGZ36" s="49"/>
      <c r="PHA36" s="24"/>
      <c r="PHB36" s="24"/>
      <c r="PHC36" s="23"/>
      <c r="PHD36" s="23"/>
      <c r="PHE36" s="48"/>
      <c r="PHF36" s="48"/>
      <c r="PHG36" s="48"/>
      <c r="PHH36" s="48"/>
      <c r="PHI36" s="49"/>
      <c r="PHJ36" s="49"/>
      <c r="PHK36" s="49"/>
      <c r="PHL36" s="49"/>
      <c r="PHM36" s="24"/>
      <c r="PHN36" s="24"/>
      <c r="PHO36" s="23"/>
      <c r="PHP36" s="23"/>
      <c r="PHQ36" s="48"/>
      <c r="PHR36" s="48"/>
      <c r="PHS36" s="48"/>
      <c r="PHT36" s="48"/>
      <c r="PHU36" s="49"/>
      <c r="PHV36" s="49"/>
      <c r="PHW36" s="49"/>
      <c r="PHX36" s="49"/>
      <c r="PHY36" s="24"/>
      <c r="PHZ36" s="24"/>
      <c r="PIA36" s="23"/>
      <c r="PIB36" s="23"/>
      <c r="PIC36" s="48"/>
      <c r="PID36" s="48"/>
      <c r="PIE36" s="48"/>
      <c r="PIF36" s="48"/>
      <c r="PIG36" s="49"/>
      <c r="PIH36" s="49"/>
      <c r="PII36" s="49"/>
      <c r="PIJ36" s="49"/>
      <c r="PIK36" s="24"/>
      <c r="PIL36" s="24"/>
      <c r="PIM36" s="23"/>
      <c r="PIN36" s="23"/>
      <c r="PIO36" s="48"/>
      <c r="PIP36" s="48"/>
      <c r="PIQ36" s="48"/>
      <c r="PIR36" s="48"/>
      <c r="PIS36" s="49"/>
      <c r="PIT36" s="49"/>
      <c r="PIU36" s="49"/>
      <c r="PIV36" s="49"/>
      <c r="PIW36" s="24"/>
      <c r="PIX36" s="24"/>
      <c r="PIY36" s="23"/>
      <c r="PIZ36" s="23"/>
      <c r="PJA36" s="48"/>
      <c r="PJB36" s="48"/>
      <c r="PJC36" s="48"/>
      <c r="PJD36" s="48"/>
      <c r="PJE36" s="49"/>
      <c r="PJF36" s="49"/>
      <c r="PJG36" s="49"/>
      <c r="PJH36" s="49"/>
      <c r="PJI36" s="24"/>
      <c r="PJJ36" s="24"/>
      <c r="PJK36" s="23"/>
      <c r="PJL36" s="23"/>
      <c r="PJM36" s="48"/>
      <c r="PJN36" s="48"/>
      <c r="PJO36" s="48"/>
      <c r="PJP36" s="48"/>
      <c r="PJQ36" s="49"/>
      <c r="PJR36" s="49"/>
      <c r="PJS36" s="49"/>
      <c r="PJT36" s="49"/>
      <c r="PJU36" s="24"/>
      <c r="PJV36" s="24"/>
      <c r="PJW36" s="23"/>
      <c r="PJX36" s="23"/>
      <c r="PJY36" s="48"/>
      <c r="PJZ36" s="48"/>
      <c r="PKA36" s="48"/>
      <c r="PKB36" s="48"/>
      <c r="PKC36" s="49"/>
      <c r="PKD36" s="49"/>
      <c r="PKE36" s="49"/>
      <c r="PKF36" s="49"/>
      <c r="PKG36" s="24"/>
      <c r="PKH36" s="24"/>
      <c r="PKI36" s="23"/>
      <c r="PKJ36" s="23"/>
      <c r="PKK36" s="48"/>
      <c r="PKL36" s="48"/>
      <c r="PKM36" s="48"/>
      <c r="PKN36" s="48"/>
      <c r="PKO36" s="49"/>
      <c r="PKP36" s="49"/>
      <c r="PKQ36" s="49"/>
      <c r="PKR36" s="49"/>
      <c r="PKS36" s="24"/>
      <c r="PKT36" s="24"/>
      <c r="PKU36" s="23"/>
      <c r="PKV36" s="23"/>
      <c r="PKW36" s="48"/>
      <c r="PKX36" s="48"/>
      <c r="PKY36" s="48"/>
      <c r="PKZ36" s="48"/>
      <c r="PLA36" s="49"/>
      <c r="PLB36" s="49"/>
      <c r="PLC36" s="49"/>
      <c r="PLD36" s="49"/>
      <c r="PLE36" s="24"/>
      <c r="PLF36" s="24"/>
      <c r="PLG36" s="23"/>
      <c r="PLH36" s="23"/>
      <c r="PLI36" s="48"/>
      <c r="PLJ36" s="48"/>
      <c r="PLK36" s="48"/>
      <c r="PLL36" s="48"/>
      <c r="PLM36" s="49"/>
      <c r="PLN36" s="49"/>
      <c r="PLO36" s="49"/>
      <c r="PLP36" s="49"/>
      <c r="PLQ36" s="24"/>
      <c r="PLR36" s="24"/>
      <c r="PLS36" s="23"/>
      <c r="PLT36" s="23"/>
      <c r="PLU36" s="48"/>
      <c r="PLV36" s="48"/>
      <c r="PLW36" s="48"/>
      <c r="PLX36" s="48"/>
      <c r="PLY36" s="49"/>
      <c r="PLZ36" s="49"/>
      <c r="PMA36" s="49"/>
      <c r="PMB36" s="49"/>
      <c r="PMC36" s="24"/>
      <c r="PMD36" s="24"/>
      <c r="PME36" s="23"/>
      <c r="PMF36" s="23"/>
      <c r="PMG36" s="48"/>
      <c r="PMH36" s="48"/>
      <c r="PMI36" s="48"/>
      <c r="PMJ36" s="48"/>
      <c r="PMK36" s="49"/>
      <c r="PML36" s="49"/>
      <c r="PMM36" s="49"/>
      <c r="PMN36" s="49"/>
      <c r="PMO36" s="24"/>
      <c r="PMP36" s="24"/>
      <c r="PMQ36" s="23"/>
      <c r="PMR36" s="23"/>
      <c r="PMS36" s="48"/>
      <c r="PMT36" s="48"/>
      <c r="PMU36" s="48"/>
      <c r="PMV36" s="48"/>
      <c r="PMW36" s="49"/>
      <c r="PMX36" s="49"/>
      <c r="PMY36" s="49"/>
      <c r="PMZ36" s="49"/>
      <c r="PNA36" s="24"/>
      <c r="PNB36" s="24"/>
      <c r="PNC36" s="23"/>
      <c r="PND36" s="23"/>
      <c r="PNE36" s="48"/>
      <c r="PNF36" s="48"/>
      <c r="PNG36" s="48"/>
      <c r="PNH36" s="48"/>
      <c r="PNI36" s="49"/>
      <c r="PNJ36" s="49"/>
      <c r="PNK36" s="49"/>
      <c r="PNL36" s="49"/>
      <c r="PNM36" s="24"/>
      <c r="PNN36" s="24"/>
      <c r="PNO36" s="23"/>
      <c r="PNP36" s="23"/>
      <c r="PNQ36" s="48"/>
      <c r="PNR36" s="48"/>
      <c r="PNS36" s="48"/>
      <c r="PNT36" s="48"/>
      <c r="PNU36" s="49"/>
      <c r="PNV36" s="49"/>
      <c r="PNW36" s="49"/>
      <c r="PNX36" s="49"/>
      <c r="PNY36" s="24"/>
      <c r="PNZ36" s="24"/>
      <c r="POA36" s="23"/>
      <c r="POB36" s="23"/>
      <c r="POC36" s="48"/>
      <c r="POD36" s="48"/>
      <c r="POE36" s="48"/>
      <c r="POF36" s="48"/>
      <c r="POG36" s="49"/>
      <c r="POH36" s="49"/>
      <c r="POI36" s="49"/>
      <c r="POJ36" s="49"/>
      <c r="POK36" s="24"/>
      <c r="POL36" s="24"/>
      <c r="POM36" s="23"/>
      <c r="PON36" s="23"/>
      <c r="POO36" s="48"/>
      <c r="POP36" s="48"/>
      <c r="POQ36" s="48"/>
      <c r="POR36" s="48"/>
      <c r="POS36" s="49"/>
      <c r="POT36" s="49"/>
      <c r="POU36" s="49"/>
      <c r="POV36" s="49"/>
      <c r="POW36" s="24"/>
      <c r="POX36" s="24"/>
      <c r="POY36" s="23"/>
      <c r="POZ36" s="23"/>
      <c r="PPA36" s="48"/>
      <c r="PPB36" s="48"/>
      <c r="PPC36" s="48"/>
      <c r="PPD36" s="48"/>
      <c r="PPE36" s="49"/>
      <c r="PPF36" s="49"/>
      <c r="PPG36" s="49"/>
      <c r="PPH36" s="49"/>
      <c r="PPI36" s="24"/>
      <c r="PPJ36" s="24"/>
      <c r="PPK36" s="23"/>
      <c r="PPL36" s="23"/>
      <c r="PPM36" s="48"/>
      <c r="PPN36" s="48"/>
      <c r="PPO36" s="48"/>
      <c r="PPP36" s="48"/>
      <c r="PPQ36" s="49"/>
      <c r="PPR36" s="49"/>
      <c r="PPS36" s="49"/>
      <c r="PPT36" s="49"/>
      <c r="PPU36" s="24"/>
      <c r="PPV36" s="24"/>
      <c r="PPW36" s="23"/>
      <c r="PPX36" s="23"/>
      <c r="PPY36" s="48"/>
      <c r="PPZ36" s="48"/>
      <c r="PQA36" s="48"/>
      <c r="PQB36" s="48"/>
      <c r="PQC36" s="49"/>
      <c r="PQD36" s="49"/>
      <c r="PQE36" s="49"/>
      <c r="PQF36" s="49"/>
      <c r="PQG36" s="24"/>
      <c r="PQH36" s="24"/>
      <c r="PQI36" s="23"/>
      <c r="PQJ36" s="23"/>
      <c r="PQK36" s="48"/>
      <c r="PQL36" s="48"/>
      <c r="PQM36" s="48"/>
      <c r="PQN36" s="48"/>
      <c r="PQO36" s="49"/>
      <c r="PQP36" s="49"/>
      <c r="PQQ36" s="49"/>
      <c r="PQR36" s="49"/>
      <c r="PQS36" s="24"/>
      <c r="PQT36" s="24"/>
      <c r="PQU36" s="23"/>
      <c r="PQV36" s="23"/>
      <c r="PQW36" s="48"/>
      <c r="PQX36" s="48"/>
      <c r="PQY36" s="48"/>
      <c r="PQZ36" s="48"/>
      <c r="PRA36" s="49"/>
      <c r="PRB36" s="49"/>
      <c r="PRC36" s="49"/>
      <c r="PRD36" s="49"/>
      <c r="PRE36" s="24"/>
      <c r="PRF36" s="24"/>
      <c r="PRG36" s="23"/>
      <c r="PRH36" s="23"/>
      <c r="PRI36" s="48"/>
      <c r="PRJ36" s="48"/>
      <c r="PRK36" s="48"/>
      <c r="PRL36" s="48"/>
      <c r="PRM36" s="49"/>
      <c r="PRN36" s="49"/>
      <c r="PRO36" s="49"/>
      <c r="PRP36" s="49"/>
      <c r="PRQ36" s="24"/>
      <c r="PRR36" s="24"/>
      <c r="PRS36" s="23"/>
      <c r="PRT36" s="23"/>
      <c r="PRU36" s="48"/>
      <c r="PRV36" s="48"/>
      <c r="PRW36" s="48"/>
      <c r="PRX36" s="48"/>
      <c r="PRY36" s="49"/>
      <c r="PRZ36" s="49"/>
      <c r="PSA36" s="49"/>
      <c r="PSB36" s="49"/>
      <c r="PSC36" s="24"/>
      <c r="PSD36" s="24"/>
      <c r="PSE36" s="23"/>
      <c r="PSF36" s="23"/>
      <c r="PSG36" s="48"/>
      <c r="PSH36" s="48"/>
      <c r="PSI36" s="48"/>
      <c r="PSJ36" s="48"/>
      <c r="PSK36" s="49"/>
      <c r="PSL36" s="49"/>
      <c r="PSM36" s="49"/>
      <c r="PSN36" s="49"/>
      <c r="PSO36" s="24"/>
      <c r="PSP36" s="24"/>
      <c r="PSQ36" s="23"/>
      <c r="PSR36" s="23"/>
      <c r="PSS36" s="48"/>
      <c r="PST36" s="48"/>
      <c r="PSU36" s="48"/>
      <c r="PSV36" s="48"/>
      <c r="PSW36" s="49"/>
      <c r="PSX36" s="49"/>
      <c r="PSY36" s="49"/>
      <c r="PSZ36" s="49"/>
      <c r="PTA36" s="24"/>
      <c r="PTB36" s="24"/>
      <c r="PTC36" s="23"/>
      <c r="PTD36" s="23"/>
      <c r="PTE36" s="48"/>
      <c r="PTF36" s="48"/>
      <c r="PTG36" s="48"/>
      <c r="PTH36" s="48"/>
      <c r="PTI36" s="49"/>
      <c r="PTJ36" s="49"/>
      <c r="PTK36" s="49"/>
      <c r="PTL36" s="49"/>
      <c r="PTM36" s="24"/>
      <c r="PTN36" s="24"/>
      <c r="PTO36" s="23"/>
      <c r="PTP36" s="23"/>
      <c r="PTQ36" s="48"/>
      <c r="PTR36" s="48"/>
      <c r="PTS36" s="48"/>
      <c r="PTT36" s="48"/>
      <c r="PTU36" s="49"/>
      <c r="PTV36" s="49"/>
      <c r="PTW36" s="49"/>
      <c r="PTX36" s="49"/>
      <c r="PTY36" s="24"/>
      <c r="PTZ36" s="24"/>
      <c r="PUA36" s="23"/>
      <c r="PUB36" s="23"/>
      <c r="PUC36" s="48"/>
      <c r="PUD36" s="48"/>
      <c r="PUE36" s="48"/>
      <c r="PUF36" s="48"/>
      <c r="PUG36" s="49"/>
      <c r="PUH36" s="49"/>
      <c r="PUI36" s="49"/>
      <c r="PUJ36" s="49"/>
      <c r="PUK36" s="24"/>
      <c r="PUL36" s="24"/>
      <c r="PUM36" s="23"/>
      <c r="PUN36" s="23"/>
      <c r="PUO36" s="48"/>
      <c r="PUP36" s="48"/>
      <c r="PUQ36" s="48"/>
      <c r="PUR36" s="48"/>
      <c r="PUS36" s="49"/>
      <c r="PUT36" s="49"/>
      <c r="PUU36" s="49"/>
      <c r="PUV36" s="49"/>
      <c r="PUW36" s="24"/>
      <c r="PUX36" s="24"/>
      <c r="PUY36" s="23"/>
      <c r="PUZ36" s="23"/>
      <c r="PVA36" s="48"/>
      <c r="PVB36" s="48"/>
      <c r="PVC36" s="48"/>
      <c r="PVD36" s="48"/>
      <c r="PVE36" s="49"/>
      <c r="PVF36" s="49"/>
      <c r="PVG36" s="49"/>
      <c r="PVH36" s="49"/>
      <c r="PVI36" s="24"/>
      <c r="PVJ36" s="24"/>
      <c r="PVK36" s="23"/>
      <c r="PVL36" s="23"/>
      <c r="PVM36" s="48"/>
      <c r="PVN36" s="48"/>
      <c r="PVO36" s="48"/>
      <c r="PVP36" s="48"/>
      <c r="PVQ36" s="49"/>
      <c r="PVR36" s="49"/>
      <c r="PVS36" s="49"/>
      <c r="PVT36" s="49"/>
      <c r="PVU36" s="24"/>
      <c r="PVV36" s="24"/>
      <c r="PVW36" s="23"/>
      <c r="PVX36" s="23"/>
      <c r="PVY36" s="48"/>
      <c r="PVZ36" s="48"/>
      <c r="PWA36" s="48"/>
      <c r="PWB36" s="48"/>
      <c r="PWC36" s="49"/>
      <c r="PWD36" s="49"/>
      <c r="PWE36" s="49"/>
      <c r="PWF36" s="49"/>
      <c r="PWG36" s="24"/>
      <c r="PWH36" s="24"/>
      <c r="PWI36" s="23"/>
      <c r="PWJ36" s="23"/>
      <c r="PWK36" s="48"/>
      <c r="PWL36" s="48"/>
      <c r="PWM36" s="48"/>
      <c r="PWN36" s="48"/>
      <c r="PWO36" s="49"/>
      <c r="PWP36" s="49"/>
      <c r="PWQ36" s="49"/>
      <c r="PWR36" s="49"/>
      <c r="PWS36" s="24"/>
      <c r="PWT36" s="24"/>
      <c r="PWU36" s="23"/>
      <c r="PWV36" s="23"/>
      <c r="PWW36" s="48"/>
      <c r="PWX36" s="48"/>
      <c r="PWY36" s="48"/>
      <c r="PWZ36" s="48"/>
      <c r="PXA36" s="49"/>
      <c r="PXB36" s="49"/>
      <c r="PXC36" s="49"/>
      <c r="PXD36" s="49"/>
      <c r="PXE36" s="24"/>
      <c r="PXF36" s="24"/>
      <c r="PXG36" s="23"/>
      <c r="PXH36" s="23"/>
      <c r="PXI36" s="48"/>
      <c r="PXJ36" s="48"/>
      <c r="PXK36" s="48"/>
      <c r="PXL36" s="48"/>
      <c r="PXM36" s="49"/>
      <c r="PXN36" s="49"/>
      <c r="PXO36" s="49"/>
      <c r="PXP36" s="49"/>
      <c r="PXQ36" s="24"/>
      <c r="PXR36" s="24"/>
      <c r="PXS36" s="23"/>
      <c r="PXT36" s="23"/>
      <c r="PXU36" s="48"/>
      <c r="PXV36" s="48"/>
      <c r="PXW36" s="48"/>
      <c r="PXX36" s="48"/>
      <c r="PXY36" s="49"/>
      <c r="PXZ36" s="49"/>
      <c r="PYA36" s="49"/>
      <c r="PYB36" s="49"/>
      <c r="PYC36" s="24"/>
      <c r="PYD36" s="24"/>
      <c r="PYE36" s="23"/>
      <c r="PYF36" s="23"/>
      <c r="PYG36" s="48"/>
      <c r="PYH36" s="48"/>
      <c r="PYI36" s="48"/>
      <c r="PYJ36" s="48"/>
      <c r="PYK36" s="49"/>
      <c r="PYL36" s="49"/>
      <c r="PYM36" s="49"/>
      <c r="PYN36" s="49"/>
      <c r="PYO36" s="24"/>
      <c r="PYP36" s="24"/>
      <c r="PYQ36" s="23"/>
      <c r="PYR36" s="23"/>
      <c r="PYS36" s="48"/>
      <c r="PYT36" s="48"/>
      <c r="PYU36" s="48"/>
      <c r="PYV36" s="48"/>
      <c r="PYW36" s="49"/>
      <c r="PYX36" s="49"/>
      <c r="PYY36" s="49"/>
      <c r="PYZ36" s="49"/>
      <c r="PZA36" s="24"/>
      <c r="PZB36" s="24"/>
      <c r="PZC36" s="23"/>
      <c r="PZD36" s="23"/>
      <c r="PZE36" s="48"/>
      <c r="PZF36" s="48"/>
      <c r="PZG36" s="48"/>
      <c r="PZH36" s="48"/>
      <c r="PZI36" s="49"/>
      <c r="PZJ36" s="49"/>
      <c r="PZK36" s="49"/>
      <c r="PZL36" s="49"/>
      <c r="PZM36" s="24"/>
      <c r="PZN36" s="24"/>
      <c r="PZO36" s="23"/>
      <c r="PZP36" s="23"/>
      <c r="PZQ36" s="48"/>
      <c r="PZR36" s="48"/>
      <c r="PZS36" s="48"/>
      <c r="PZT36" s="48"/>
      <c r="PZU36" s="49"/>
      <c r="PZV36" s="49"/>
      <c r="PZW36" s="49"/>
      <c r="PZX36" s="49"/>
      <c r="PZY36" s="24"/>
      <c r="PZZ36" s="24"/>
      <c r="QAA36" s="23"/>
      <c r="QAB36" s="23"/>
      <c r="QAC36" s="48"/>
      <c r="QAD36" s="48"/>
      <c r="QAE36" s="48"/>
      <c r="QAF36" s="48"/>
      <c r="QAG36" s="49"/>
      <c r="QAH36" s="49"/>
      <c r="QAI36" s="49"/>
      <c r="QAJ36" s="49"/>
      <c r="QAK36" s="24"/>
      <c r="QAL36" s="24"/>
      <c r="QAM36" s="23"/>
      <c r="QAN36" s="23"/>
      <c r="QAO36" s="48"/>
      <c r="QAP36" s="48"/>
      <c r="QAQ36" s="48"/>
      <c r="QAR36" s="48"/>
      <c r="QAS36" s="49"/>
      <c r="QAT36" s="49"/>
      <c r="QAU36" s="49"/>
      <c r="QAV36" s="49"/>
      <c r="QAW36" s="24"/>
      <c r="QAX36" s="24"/>
      <c r="QAY36" s="23"/>
      <c r="QAZ36" s="23"/>
      <c r="QBA36" s="48"/>
      <c r="QBB36" s="48"/>
      <c r="QBC36" s="48"/>
      <c r="QBD36" s="48"/>
      <c r="QBE36" s="49"/>
      <c r="QBF36" s="49"/>
      <c r="QBG36" s="49"/>
      <c r="QBH36" s="49"/>
      <c r="QBI36" s="24"/>
      <c r="QBJ36" s="24"/>
      <c r="QBK36" s="23"/>
      <c r="QBL36" s="23"/>
      <c r="QBM36" s="48"/>
      <c r="QBN36" s="48"/>
      <c r="QBO36" s="48"/>
      <c r="QBP36" s="48"/>
      <c r="QBQ36" s="49"/>
      <c r="QBR36" s="49"/>
      <c r="QBS36" s="49"/>
      <c r="QBT36" s="49"/>
      <c r="QBU36" s="24"/>
      <c r="QBV36" s="24"/>
      <c r="QBW36" s="23"/>
      <c r="QBX36" s="23"/>
      <c r="QBY36" s="48"/>
      <c r="QBZ36" s="48"/>
      <c r="QCA36" s="48"/>
      <c r="QCB36" s="48"/>
      <c r="QCC36" s="49"/>
      <c r="QCD36" s="49"/>
      <c r="QCE36" s="49"/>
      <c r="QCF36" s="49"/>
      <c r="QCG36" s="24"/>
      <c r="QCH36" s="24"/>
      <c r="QCI36" s="23"/>
      <c r="QCJ36" s="23"/>
      <c r="QCK36" s="48"/>
      <c r="QCL36" s="48"/>
      <c r="QCM36" s="48"/>
      <c r="QCN36" s="48"/>
      <c r="QCO36" s="49"/>
      <c r="QCP36" s="49"/>
      <c r="QCQ36" s="49"/>
      <c r="QCR36" s="49"/>
      <c r="QCS36" s="24"/>
      <c r="QCT36" s="24"/>
      <c r="QCU36" s="23"/>
      <c r="QCV36" s="23"/>
      <c r="QCW36" s="48"/>
      <c r="QCX36" s="48"/>
      <c r="QCY36" s="48"/>
      <c r="QCZ36" s="48"/>
      <c r="QDA36" s="49"/>
      <c r="QDB36" s="49"/>
      <c r="QDC36" s="49"/>
      <c r="QDD36" s="49"/>
      <c r="QDE36" s="24"/>
      <c r="QDF36" s="24"/>
      <c r="QDG36" s="23"/>
      <c r="QDH36" s="23"/>
      <c r="QDI36" s="48"/>
      <c r="QDJ36" s="48"/>
      <c r="QDK36" s="48"/>
      <c r="QDL36" s="48"/>
      <c r="QDM36" s="49"/>
      <c r="QDN36" s="49"/>
      <c r="QDO36" s="49"/>
      <c r="QDP36" s="49"/>
      <c r="QDQ36" s="24"/>
      <c r="QDR36" s="24"/>
      <c r="QDS36" s="23"/>
      <c r="QDT36" s="23"/>
      <c r="QDU36" s="48"/>
      <c r="QDV36" s="48"/>
      <c r="QDW36" s="48"/>
      <c r="QDX36" s="48"/>
      <c r="QDY36" s="49"/>
      <c r="QDZ36" s="49"/>
      <c r="QEA36" s="49"/>
      <c r="QEB36" s="49"/>
      <c r="QEC36" s="24"/>
      <c r="QED36" s="24"/>
      <c r="QEE36" s="23"/>
      <c r="QEF36" s="23"/>
      <c r="QEG36" s="48"/>
      <c r="QEH36" s="48"/>
      <c r="QEI36" s="48"/>
      <c r="QEJ36" s="48"/>
      <c r="QEK36" s="49"/>
      <c r="QEL36" s="49"/>
      <c r="QEM36" s="49"/>
      <c r="QEN36" s="49"/>
      <c r="QEO36" s="24"/>
      <c r="QEP36" s="24"/>
      <c r="QEQ36" s="23"/>
      <c r="QER36" s="23"/>
      <c r="QES36" s="48"/>
      <c r="QET36" s="48"/>
      <c r="QEU36" s="48"/>
      <c r="QEV36" s="48"/>
      <c r="QEW36" s="49"/>
      <c r="QEX36" s="49"/>
      <c r="QEY36" s="49"/>
      <c r="QEZ36" s="49"/>
      <c r="QFA36" s="24"/>
      <c r="QFB36" s="24"/>
      <c r="QFC36" s="23"/>
      <c r="QFD36" s="23"/>
      <c r="QFE36" s="48"/>
      <c r="QFF36" s="48"/>
      <c r="QFG36" s="48"/>
      <c r="QFH36" s="48"/>
      <c r="QFI36" s="49"/>
      <c r="QFJ36" s="49"/>
      <c r="QFK36" s="49"/>
      <c r="QFL36" s="49"/>
      <c r="QFM36" s="24"/>
      <c r="QFN36" s="24"/>
      <c r="QFO36" s="23"/>
      <c r="QFP36" s="23"/>
      <c r="QFQ36" s="48"/>
      <c r="QFR36" s="48"/>
      <c r="QFS36" s="48"/>
      <c r="QFT36" s="48"/>
      <c r="QFU36" s="49"/>
      <c r="QFV36" s="49"/>
      <c r="QFW36" s="49"/>
      <c r="QFX36" s="49"/>
      <c r="QFY36" s="24"/>
      <c r="QFZ36" s="24"/>
      <c r="QGA36" s="23"/>
      <c r="QGB36" s="23"/>
      <c r="QGC36" s="48"/>
      <c r="QGD36" s="48"/>
      <c r="QGE36" s="48"/>
      <c r="QGF36" s="48"/>
      <c r="QGG36" s="49"/>
      <c r="QGH36" s="49"/>
      <c r="QGI36" s="49"/>
      <c r="QGJ36" s="49"/>
      <c r="QGK36" s="24"/>
      <c r="QGL36" s="24"/>
      <c r="QGM36" s="23"/>
      <c r="QGN36" s="23"/>
      <c r="QGO36" s="48"/>
      <c r="QGP36" s="48"/>
      <c r="QGQ36" s="48"/>
      <c r="QGR36" s="48"/>
      <c r="QGS36" s="49"/>
      <c r="QGT36" s="49"/>
      <c r="QGU36" s="49"/>
      <c r="QGV36" s="49"/>
      <c r="QGW36" s="24"/>
      <c r="QGX36" s="24"/>
      <c r="QGY36" s="23"/>
      <c r="QGZ36" s="23"/>
      <c r="QHA36" s="48"/>
      <c r="QHB36" s="48"/>
      <c r="QHC36" s="48"/>
      <c r="QHD36" s="48"/>
      <c r="QHE36" s="49"/>
      <c r="QHF36" s="49"/>
      <c r="QHG36" s="49"/>
      <c r="QHH36" s="49"/>
      <c r="QHI36" s="24"/>
      <c r="QHJ36" s="24"/>
      <c r="QHK36" s="23"/>
      <c r="QHL36" s="23"/>
      <c r="QHM36" s="48"/>
      <c r="QHN36" s="48"/>
      <c r="QHO36" s="48"/>
      <c r="QHP36" s="48"/>
      <c r="QHQ36" s="49"/>
      <c r="QHR36" s="49"/>
      <c r="QHS36" s="49"/>
      <c r="QHT36" s="49"/>
      <c r="QHU36" s="24"/>
      <c r="QHV36" s="24"/>
      <c r="QHW36" s="23"/>
      <c r="QHX36" s="23"/>
      <c r="QHY36" s="48"/>
      <c r="QHZ36" s="48"/>
      <c r="QIA36" s="48"/>
      <c r="QIB36" s="48"/>
      <c r="QIC36" s="49"/>
      <c r="QID36" s="49"/>
      <c r="QIE36" s="49"/>
      <c r="QIF36" s="49"/>
      <c r="QIG36" s="24"/>
      <c r="QIH36" s="24"/>
      <c r="QII36" s="23"/>
      <c r="QIJ36" s="23"/>
      <c r="QIK36" s="48"/>
      <c r="QIL36" s="48"/>
      <c r="QIM36" s="48"/>
      <c r="QIN36" s="48"/>
      <c r="QIO36" s="49"/>
      <c r="QIP36" s="49"/>
      <c r="QIQ36" s="49"/>
      <c r="QIR36" s="49"/>
      <c r="QIS36" s="24"/>
      <c r="QIT36" s="24"/>
      <c r="QIU36" s="23"/>
      <c r="QIV36" s="23"/>
      <c r="QIW36" s="48"/>
      <c r="QIX36" s="48"/>
      <c r="QIY36" s="48"/>
      <c r="QIZ36" s="48"/>
      <c r="QJA36" s="49"/>
      <c r="QJB36" s="49"/>
      <c r="QJC36" s="49"/>
      <c r="QJD36" s="49"/>
      <c r="QJE36" s="24"/>
      <c r="QJF36" s="24"/>
      <c r="QJG36" s="23"/>
      <c r="QJH36" s="23"/>
      <c r="QJI36" s="48"/>
      <c r="QJJ36" s="48"/>
      <c r="QJK36" s="48"/>
      <c r="QJL36" s="48"/>
      <c r="QJM36" s="49"/>
      <c r="QJN36" s="49"/>
      <c r="QJO36" s="49"/>
      <c r="QJP36" s="49"/>
      <c r="QJQ36" s="24"/>
      <c r="QJR36" s="24"/>
      <c r="QJS36" s="23"/>
      <c r="QJT36" s="23"/>
      <c r="QJU36" s="48"/>
      <c r="QJV36" s="48"/>
      <c r="QJW36" s="48"/>
      <c r="QJX36" s="48"/>
      <c r="QJY36" s="49"/>
      <c r="QJZ36" s="49"/>
      <c r="QKA36" s="49"/>
      <c r="QKB36" s="49"/>
      <c r="QKC36" s="24"/>
      <c r="QKD36" s="24"/>
      <c r="QKE36" s="23"/>
      <c r="QKF36" s="23"/>
      <c r="QKG36" s="48"/>
      <c r="QKH36" s="48"/>
      <c r="QKI36" s="48"/>
      <c r="QKJ36" s="48"/>
      <c r="QKK36" s="49"/>
      <c r="QKL36" s="49"/>
      <c r="QKM36" s="49"/>
      <c r="QKN36" s="49"/>
      <c r="QKO36" s="24"/>
      <c r="QKP36" s="24"/>
      <c r="QKQ36" s="23"/>
      <c r="QKR36" s="23"/>
      <c r="QKS36" s="48"/>
      <c r="QKT36" s="48"/>
      <c r="QKU36" s="48"/>
      <c r="QKV36" s="48"/>
      <c r="QKW36" s="49"/>
      <c r="QKX36" s="49"/>
      <c r="QKY36" s="49"/>
      <c r="QKZ36" s="49"/>
      <c r="QLA36" s="24"/>
      <c r="QLB36" s="24"/>
      <c r="QLC36" s="23"/>
      <c r="QLD36" s="23"/>
      <c r="QLE36" s="48"/>
      <c r="QLF36" s="48"/>
      <c r="QLG36" s="48"/>
      <c r="QLH36" s="48"/>
      <c r="QLI36" s="49"/>
      <c r="QLJ36" s="49"/>
      <c r="QLK36" s="49"/>
      <c r="QLL36" s="49"/>
      <c r="QLM36" s="24"/>
      <c r="QLN36" s="24"/>
      <c r="QLO36" s="23"/>
      <c r="QLP36" s="23"/>
      <c r="QLQ36" s="48"/>
      <c r="QLR36" s="48"/>
      <c r="QLS36" s="48"/>
      <c r="QLT36" s="48"/>
      <c r="QLU36" s="49"/>
      <c r="QLV36" s="49"/>
      <c r="QLW36" s="49"/>
      <c r="QLX36" s="49"/>
      <c r="QLY36" s="24"/>
      <c r="QLZ36" s="24"/>
      <c r="QMA36" s="23"/>
      <c r="QMB36" s="23"/>
      <c r="QMC36" s="48"/>
      <c r="QMD36" s="48"/>
      <c r="QME36" s="48"/>
      <c r="QMF36" s="48"/>
      <c r="QMG36" s="49"/>
      <c r="QMH36" s="49"/>
      <c r="QMI36" s="49"/>
      <c r="QMJ36" s="49"/>
      <c r="QMK36" s="24"/>
      <c r="QML36" s="24"/>
      <c r="QMM36" s="23"/>
      <c r="QMN36" s="23"/>
      <c r="QMO36" s="48"/>
      <c r="QMP36" s="48"/>
      <c r="QMQ36" s="48"/>
      <c r="QMR36" s="48"/>
      <c r="QMS36" s="49"/>
      <c r="QMT36" s="49"/>
      <c r="QMU36" s="49"/>
      <c r="QMV36" s="49"/>
      <c r="QMW36" s="24"/>
      <c r="QMX36" s="24"/>
      <c r="QMY36" s="23"/>
      <c r="QMZ36" s="23"/>
      <c r="QNA36" s="48"/>
      <c r="QNB36" s="48"/>
      <c r="QNC36" s="48"/>
      <c r="QND36" s="48"/>
      <c r="QNE36" s="49"/>
      <c r="QNF36" s="49"/>
      <c r="QNG36" s="49"/>
      <c r="QNH36" s="49"/>
      <c r="QNI36" s="24"/>
      <c r="QNJ36" s="24"/>
      <c r="QNK36" s="23"/>
      <c r="QNL36" s="23"/>
      <c r="QNM36" s="48"/>
      <c r="QNN36" s="48"/>
      <c r="QNO36" s="48"/>
      <c r="QNP36" s="48"/>
      <c r="QNQ36" s="49"/>
      <c r="QNR36" s="49"/>
      <c r="QNS36" s="49"/>
      <c r="QNT36" s="49"/>
      <c r="QNU36" s="24"/>
      <c r="QNV36" s="24"/>
      <c r="QNW36" s="23"/>
      <c r="QNX36" s="23"/>
      <c r="QNY36" s="48"/>
      <c r="QNZ36" s="48"/>
      <c r="QOA36" s="48"/>
      <c r="QOB36" s="48"/>
      <c r="QOC36" s="49"/>
      <c r="QOD36" s="49"/>
      <c r="QOE36" s="49"/>
      <c r="QOF36" s="49"/>
      <c r="QOG36" s="24"/>
      <c r="QOH36" s="24"/>
      <c r="QOI36" s="23"/>
      <c r="QOJ36" s="23"/>
      <c r="QOK36" s="48"/>
      <c r="QOL36" s="48"/>
      <c r="QOM36" s="48"/>
      <c r="QON36" s="48"/>
      <c r="QOO36" s="49"/>
      <c r="QOP36" s="49"/>
      <c r="QOQ36" s="49"/>
      <c r="QOR36" s="49"/>
      <c r="QOS36" s="24"/>
      <c r="QOT36" s="24"/>
      <c r="QOU36" s="23"/>
      <c r="QOV36" s="23"/>
      <c r="QOW36" s="48"/>
      <c r="QOX36" s="48"/>
      <c r="QOY36" s="48"/>
      <c r="QOZ36" s="48"/>
      <c r="QPA36" s="49"/>
      <c r="QPB36" s="49"/>
      <c r="QPC36" s="49"/>
      <c r="QPD36" s="49"/>
      <c r="QPE36" s="24"/>
      <c r="QPF36" s="24"/>
      <c r="QPG36" s="23"/>
      <c r="QPH36" s="23"/>
      <c r="QPI36" s="48"/>
      <c r="QPJ36" s="48"/>
      <c r="QPK36" s="48"/>
      <c r="QPL36" s="48"/>
      <c r="QPM36" s="49"/>
      <c r="QPN36" s="49"/>
      <c r="QPO36" s="49"/>
      <c r="QPP36" s="49"/>
      <c r="QPQ36" s="24"/>
      <c r="QPR36" s="24"/>
      <c r="QPS36" s="23"/>
      <c r="QPT36" s="23"/>
      <c r="QPU36" s="48"/>
      <c r="QPV36" s="48"/>
      <c r="QPW36" s="48"/>
      <c r="QPX36" s="48"/>
      <c r="QPY36" s="49"/>
      <c r="QPZ36" s="49"/>
      <c r="QQA36" s="49"/>
      <c r="QQB36" s="49"/>
      <c r="QQC36" s="24"/>
      <c r="QQD36" s="24"/>
      <c r="QQE36" s="23"/>
      <c r="QQF36" s="23"/>
      <c r="QQG36" s="48"/>
      <c r="QQH36" s="48"/>
      <c r="QQI36" s="48"/>
      <c r="QQJ36" s="48"/>
      <c r="QQK36" s="49"/>
      <c r="QQL36" s="49"/>
      <c r="QQM36" s="49"/>
      <c r="QQN36" s="49"/>
      <c r="QQO36" s="24"/>
      <c r="QQP36" s="24"/>
      <c r="QQQ36" s="23"/>
      <c r="QQR36" s="23"/>
      <c r="QQS36" s="48"/>
      <c r="QQT36" s="48"/>
      <c r="QQU36" s="48"/>
      <c r="QQV36" s="48"/>
      <c r="QQW36" s="49"/>
      <c r="QQX36" s="49"/>
      <c r="QQY36" s="49"/>
      <c r="QQZ36" s="49"/>
      <c r="QRA36" s="24"/>
      <c r="QRB36" s="24"/>
      <c r="QRC36" s="23"/>
      <c r="QRD36" s="23"/>
      <c r="QRE36" s="48"/>
      <c r="QRF36" s="48"/>
      <c r="QRG36" s="48"/>
      <c r="QRH36" s="48"/>
      <c r="QRI36" s="49"/>
      <c r="QRJ36" s="49"/>
      <c r="QRK36" s="49"/>
      <c r="QRL36" s="49"/>
      <c r="QRM36" s="24"/>
      <c r="QRN36" s="24"/>
      <c r="QRO36" s="23"/>
      <c r="QRP36" s="23"/>
      <c r="QRQ36" s="48"/>
      <c r="QRR36" s="48"/>
      <c r="QRS36" s="48"/>
      <c r="QRT36" s="48"/>
      <c r="QRU36" s="49"/>
      <c r="QRV36" s="49"/>
      <c r="QRW36" s="49"/>
      <c r="QRX36" s="49"/>
      <c r="QRY36" s="24"/>
      <c r="QRZ36" s="24"/>
      <c r="QSA36" s="23"/>
      <c r="QSB36" s="23"/>
      <c r="QSC36" s="48"/>
      <c r="QSD36" s="48"/>
      <c r="QSE36" s="48"/>
      <c r="QSF36" s="48"/>
      <c r="QSG36" s="49"/>
      <c r="QSH36" s="49"/>
      <c r="QSI36" s="49"/>
      <c r="QSJ36" s="49"/>
      <c r="QSK36" s="24"/>
      <c r="QSL36" s="24"/>
      <c r="QSM36" s="23"/>
      <c r="QSN36" s="23"/>
      <c r="QSO36" s="48"/>
      <c r="QSP36" s="48"/>
      <c r="QSQ36" s="48"/>
      <c r="QSR36" s="48"/>
      <c r="QSS36" s="49"/>
      <c r="QST36" s="49"/>
      <c r="QSU36" s="49"/>
      <c r="QSV36" s="49"/>
      <c r="QSW36" s="24"/>
      <c r="QSX36" s="24"/>
      <c r="QSY36" s="23"/>
      <c r="QSZ36" s="23"/>
      <c r="QTA36" s="48"/>
      <c r="QTB36" s="48"/>
      <c r="QTC36" s="48"/>
      <c r="QTD36" s="48"/>
      <c r="QTE36" s="49"/>
      <c r="QTF36" s="49"/>
      <c r="QTG36" s="49"/>
      <c r="QTH36" s="49"/>
      <c r="QTI36" s="24"/>
      <c r="QTJ36" s="24"/>
      <c r="QTK36" s="23"/>
      <c r="QTL36" s="23"/>
      <c r="QTM36" s="48"/>
      <c r="QTN36" s="48"/>
      <c r="QTO36" s="48"/>
      <c r="QTP36" s="48"/>
      <c r="QTQ36" s="49"/>
      <c r="QTR36" s="49"/>
      <c r="QTS36" s="49"/>
      <c r="QTT36" s="49"/>
      <c r="QTU36" s="24"/>
      <c r="QTV36" s="24"/>
      <c r="QTW36" s="23"/>
      <c r="QTX36" s="23"/>
      <c r="QTY36" s="48"/>
      <c r="QTZ36" s="48"/>
      <c r="QUA36" s="48"/>
      <c r="QUB36" s="48"/>
      <c r="QUC36" s="49"/>
      <c r="QUD36" s="49"/>
      <c r="QUE36" s="49"/>
      <c r="QUF36" s="49"/>
      <c r="QUG36" s="24"/>
      <c r="QUH36" s="24"/>
      <c r="QUI36" s="23"/>
      <c r="QUJ36" s="23"/>
      <c r="QUK36" s="48"/>
      <c r="QUL36" s="48"/>
      <c r="QUM36" s="48"/>
      <c r="QUN36" s="48"/>
      <c r="QUO36" s="49"/>
      <c r="QUP36" s="49"/>
      <c r="QUQ36" s="49"/>
      <c r="QUR36" s="49"/>
      <c r="QUS36" s="24"/>
      <c r="QUT36" s="24"/>
      <c r="QUU36" s="23"/>
      <c r="QUV36" s="23"/>
      <c r="QUW36" s="48"/>
      <c r="QUX36" s="48"/>
      <c r="QUY36" s="48"/>
      <c r="QUZ36" s="48"/>
      <c r="QVA36" s="49"/>
      <c r="QVB36" s="49"/>
      <c r="QVC36" s="49"/>
      <c r="QVD36" s="49"/>
      <c r="QVE36" s="24"/>
      <c r="QVF36" s="24"/>
      <c r="QVG36" s="23"/>
      <c r="QVH36" s="23"/>
      <c r="QVI36" s="48"/>
      <c r="QVJ36" s="48"/>
      <c r="QVK36" s="48"/>
      <c r="QVL36" s="48"/>
      <c r="QVM36" s="49"/>
      <c r="QVN36" s="49"/>
      <c r="QVO36" s="49"/>
      <c r="QVP36" s="49"/>
      <c r="QVQ36" s="24"/>
      <c r="QVR36" s="24"/>
      <c r="QVS36" s="23"/>
      <c r="QVT36" s="23"/>
      <c r="QVU36" s="48"/>
      <c r="QVV36" s="48"/>
      <c r="QVW36" s="48"/>
      <c r="QVX36" s="48"/>
      <c r="QVY36" s="49"/>
      <c r="QVZ36" s="49"/>
      <c r="QWA36" s="49"/>
      <c r="QWB36" s="49"/>
      <c r="QWC36" s="24"/>
      <c r="QWD36" s="24"/>
      <c r="QWE36" s="23"/>
      <c r="QWF36" s="23"/>
      <c r="QWG36" s="48"/>
      <c r="QWH36" s="48"/>
      <c r="QWI36" s="48"/>
      <c r="QWJ36" s="48"/>
      <c r="QWK36" s="49"/>
      <c r="QWL36" s="49"/>
      <c r="QWM36" s="49"/>
      <c r="QWN36" s="49"/>
      <c r="QWO36" s="24"/>
      <c r="QWP36" s="24"/>
      <c r="QWQ36" s="23"/>
      <c r="QWR36" s="23"/>
      <c r="QWS36" s="48"/>
      <c r="QWT36" s="48"/>
      <c r="QWU36" s="48"/>
      <c r="QWV36" s="48"/>
      <c r="QWW36" s="49"/>
      <c r="QWX36" s="49"/>
      <c r="QWY36" s="49"/>
      <c r="QWZ36" s="49"/>
      <c r="QXA36" s="24"/>
      <c r="QXB36" s="24"/>
      <c r="QXC36" s="23"/>
      <c r="QXD36" s="23"/>
      <c r="QXE36" s="48"/>
      <c r="QXF36" s="48"/>
      <c r="QXG36" s="48"/>
      <c r="QXH36" s="48"/>
      <c r="QXI36" s="49"/>
      <c r="QXJ36" s="49"/>
      <c r="QXK36" s="49"/>
      <c r="QXL36" s="49"/>
      <c r="QXM36" s="24"/>
      <c r="QXN36" s="24"/>
      <c r="QXO36" s="23"/>
      <c r="QXP36" s="23"/>
      <c r="QXQ36" s="48"/>
      <c r="QXR36" s="48"/>
      <c r="QXS36" s="48"/>
      <c r="QXT36" s="48"/>
      <c r="QXU36" s="49"/>
      <c r="QXV36" s="49"/>
      <c r="QXW36" s="49"/>
      <c r="QXX36" s="49"/>
      <c r="QXY36" s="24"/>
      <c r="QXZ36" s="24"/>
      <c r="QYA36" s="23"/>
      <c r="QYB36" s="23"/>
      <c r="QYC36" s="48"/>
      <c r="QYD36" s="48"/>
      <c r="QYE36" s="48"/>
      <c r="QYF36" s="48"/>
      <c r="QYG36" s="49"/>
      <c r="QYH36" s="49"/>
      <c r="QYI36" s="49"/>
      <c r="QYJ36" s="49"/>
      <c r="QYK36" s="24"/>
      <c r="QYL36" s="24"/>
      <c r="QYM36" s="23"/>
      <c r="QYN36" s="23"/>
      <c r="QYO36" s="48"/>
      <c r="QYP36" s="48"/>
      <c r="QYQ36" s="48"/>
      <c r="QYR36" s="48"/>
      <c r="QYS36" s="49"/>
      <c r="QYT36" s="49"/>
      <c r="QYU36" s="49"/>
      <c r="QYV36" s="49"/>
      <c r="QYW36" s="24"/>
      <c r="QYX36" s="24"/>
      <c r="QYY36" s="23"/>
      <c r="QYZ36" s="23"/>
      <c r="QZA36" s="48"/>
      <c r="QZB36" s="48"/>
      <c r="QZC36" s="48"/>
      <c r="QZD36" s="48"/>
      <c r="QZE36" s="49"/>
      <c r="QZF36" s="49"/>
      <c r="QZG36" s="49"/>
      <c r="QZH36" s="49"/>
      <c r="QZI36" s="24"/>
      <c r="QZJ36" s="24"/>
      <c r="QZK36" s="23"/>
      <c r="QZL36" s="23"/>
      <c r="QZM36" s="48"/>
      <c r="QZN36" s="48"/>
      <c r="QZO36" s="48"/>
      <c r="QZP36" s="48"/>
      <c r="QZQ36" s="49"/>
      <c r="QZR36" s="49"/>
      <c r="QZS36" s="49"/>
      <c r="QZT36" s="49"/>
      <c r="QZU36" s="24"/>
      <c r="QZV36" s="24"/>
      <c r="QZW36" s="23"/>
      <c r="QZX36" s="23"/>
      <c r="QZY36" s="48"/>
      <c r="QZZ36" s="48"/>
      <c r="RAA36" s="48"/>
      <c r="RAB36" s="48"/>
      <c r="RAC36" s="49"/>
      <c r="RAD36" s="49"/>
      <c r="RAE36" s="49"/>
      <c r="RAF36" s="49"/>
      <c r="RAG36" s="24"/>
      <c r="RAH36" s="24"/>
      <c r="RAI36" s="23"/>
      <c r="RAJ36" s="23"/>
      <c r="RAK36" s="48"/>
      <c r="RAL36" s="48"/>
      <c r="RAM36" s="48"/>
      <c r="RAN36" s="48"/>
      <c r="RAO36" s="49"/>
      <c r="RAP36" s="49"/>
      <c r="RAQ36" s="49"/>
      <c r="RAR36" s="49"/>
      <c r="RAS36" s="24"/>
      <c r="RAT36" s="24"/>
      <c r="RAU36" s="23"/>
      <c r="RAV36" s="23"/>
      <c r="RAW36" s="48"/>
      <c r="RAX36" s="48"/>
      <c r="RAY36" s="48"/>
      <c r="RAZ36" s="48"/>
      <c r="RBA36" s="49"/>
      <c r="RBB36" s="49"/>
      <c r="RBC36" s="49"/>
      <c r="RBD36" s="49"/>
      <c r="RBE36" s="24"/>
      <c r="RBF36" s="24"/>
      <c r="RBG36" s="23"/>
      <c r="RBH36" s="23"/>
      <c r="RBI36" s="48"/>
      <c r="RBJ36" s="48"/>
      <c r="RBK36" s="48"/>
      <c r="RBL36" s="48"/>
      <c r="RBM36" s="49"/>
      <c r="RBN36" s="49"/>
      <c r="RBO36" s="49"/>
      <c r="RBP36" s="49"/>
      <c r="RBQ36" s="24"/>
      <c r="RBR36" s="24"/>
      <c r="RBS36" s="23"/>
      <c r="RBT36" s="23"/>
      <c r="RBU36" s="48"/>
      <c r="RBV36" s="48"/>
      <c r="RBW36" s="48"/>
      <c r="RBX36" s="48"/>
      <c r="RBY36" s="49"/>
      <c r="RBZ36" s="49"/>
      <c r="RCA36" s="49"/>
      <c r="RCB36" s="49"/>
      <c r="RCC36" s="24"/>
      <c r="RCD36" s="24"/>
      <c r="RCE36" s="23"/>
      <c r="RCF36" s="23"/>
      <c r="RCG36" s="48"/>
      <c r="RCH36" s="48"/>
      <c r="RCI36" s="48"/>
      <c r="RCJ36" s="48"/>
      <c r="RCK36" s="49"/>
      <c r="RCL36" s="49"/>
      <c r="RCM36" s="49"/>
      <c r="RCN36" s="49"/>
      <c r="RCO36" s="24"/>
      <c r="RCP36" s="24"/>
      <c r="RCQ36" s="23"/>
      <c r="RCR36" s="23"/>
      <c r="RCS36" s="48"/>
      <c r="RCT36" s="48"/>
      <c r="RCU36" s="48"/>
      <c r="RCV36" s="48"/>
      <c r="RCW36" s="49"/>
      <c r="RCX36" s="49"/>
      <c r="RCY36" s="49"/>
      <c r="RCZ36" s="49"/>
      <c r="RDA36" s="24"/>
      <c r="RDB36" s="24"/>
      <c r="RDC36" s="23"/>
      <c r="RDD36" s="23"/>
      <c r="RDE36" s="48"/>
      <c r="RDF36" s="48"/>
      <c r="RDG36" s="48"/>
      <c r="RDH36" s="48"/>
      <c r="RDI36" s="49"/>
      <c r="RDJ36" s="49"/>
      <c r="RDK36" s="49"/>
      <c r="RDL36" s="49"/>
      <c r="RDM36" s="24"/>
      <c r="RDN36" s="24"/>
      <c r="RDO36" s="23"/>
      <c r="RDP36" s="23"/>
      <c r="RDQ36" s="48"/>
      <c r="RDR36" s="48"/>
      <c r="RDS36" s="48"/>
      <c r="RDT36" s="48"/>
      <c r="RDU36" s="49"/>
      <c r="RDV36" s="49"/>
      <c r="RDW36" s="49"/>
      <c r="RDX36" s="49"/>
      <c r="RDY36" s="24"/>
      <c r="RDZ36" s="24"/>
      <c r="REA36" s="23"/>
      <c r="REB36" s="23"/>
      <c r="REC36" s="48"/>
      <c r="RED36" s="48"/>
      <c r="REE36" s="48"/>
      <c r="REF36" s="48"/>
      <c r="REG36" s="49"/>
      <c r="REH36" s="49"/>
      <c r="REI36" s="49"/>
      <c r="REJ36" s="49"/>
      <c r="REK36" s="24"/>
      <c r="REL36" s="24"/>
      <c r="REM36" s="23"/>
      <c r="REN36" s="23"/>
      <c r="REO36" s="48"/>
      <c r="REP36" s="48"/>
      <c r="REQ36" s="48"/>
      <c r="RER36" s="48"/>
      <c r="RES36" s="49"/>
      <c r="RET36" s="49"/>
      <c r="REU36" s="49"/>
      <c r="REV36" s="49"/>
      <c r="REW36" s="24"/>
      <c r="REX36" s="24"/>
      <c r="REY36" s="23"/>
      <c r="REZ36" s="23"/>
      <c r="RFA36" s="48"/>
      <c r="RFB36" s="48"/>
      <c r="RFC36" s="48"/>
      <c r="RFD36" s="48"/>
      <c r="RFE36" s="49"/>
      <c r="RFF36" s="49"/>
      <c r="RFG36" s="49"/>
      <c r="RFH36" s="49"/>
      <c r="RFI36" s="24"/>
      <c r="RFJ36" s="24"/>
      <c r="RFK36" s="23"/>
      <c r="RFL36" s="23"/>
      <c r="RFM36" s="48"/>
      <c r="RFN36" s="48"/>
      <c r="RFO36" s="48"/>
      <c r="RFP36" s="48"/>
      <c r="RFQ36" s="49"/>
      <c r="RFR36" s="49"/>
      <c r="RFS36" s="49"/>
      <c r="RFT36" s="49"/>
      <c r="RFU36" s="24"/>
      <c r="RFV36" s="24"/>
      <c r="RFW36" s="23"/>
      <c r="RFX36" s="23"/>
      <c r="RFY36" s="48"/>
      <c r="RFZ36" s="48"/>
      <c r="RGA36" s="48"/>
      <c r="RGB36" s="48"/>
      <c r="RGC36" s="49"/>
      <c r="RGD36" s="49"/>
      <c r="RGE36" s="49"/>
      <c r="RGF36" s="49"/>
      <c r="RGG36" s="24"/>
      <c r="RGH36" s="24"/>
      <c r="RGI36" s="23"/>
      <c r="RGJ36" s="23"/>
      <c r="RGK36" s="48"/>
      <c r="RGL36" s="48"/>
      <c r="RGM36" s="48"/>
      <c r="RGN36" s="48"/>
      <c r="RGO36" s="49"/>
      <c r="RGP36" s="49"/>
      <c r="RGQ36" s="49"/>
      <c r="RGR36" s="49"/>
      <c r="RGS36" s="24"/>
      <c r="RGT36" s="24"/>
      <c r="RGU36" s="23"/>
      <c r="RGV36" s="23"/>
      <c r="RGW36" s="48"/>
      <c r="RGX36" s="48"/>
      <c r="RGY36" s="48"/>
      <c r="RGZ36" s="48"/>
      <c r="RHA36" s="49"/>
      <c r="RHB36" s="49"/>
      <c r="RHC36" s="49"/>
      <c r="RHD36" s="49"/>
      <c r="RHE36" s="24"/>
      <c r="RHF36" s="24"/>
      <c r="RHG36" s="23"/>
      <c r="RHH36" s="23"/>
      <c r="RHI36" s="48"/>
      <c r="RHJ36" s="48"/>
      <c r="RHK36" s="48"/>
      <c r="RHL36" s="48"/>
      <c r="RHM36" s="49"/>
      <c r="RHN36" s="49"/>
      <c r="RHO36" s="49"/>
      <c r="RHP36" s="49"/>
      <c r="RHQ36" s="24"/>
      <c r="RHR36" s="24"/>
      <c r="RHS36" s="23"/>
      <c r="RHT36" s="23"/>
      <c r="RHU36" s="48"/>
      <c r="RHV36" s="48"/>
      <c r="RHW36" s="48"/>
      <c r="RHX36" s="48"/>
      <c r="RHY36" s="49"/>
      <c r="RHZ36" s="49"/>
      <c r="RIA36" s="49"/>
      <c r="RIB36" s="49"/>
      <c r="RIC36" s="24"/>
      <c r="RID36" s="24"/>
      <c r="RIE36" s="23"/>
      <c r="RIF36" s="23"/>
      <c r="RIG36" s="48"/>
      <c r="RIH36" s="48"/>
      <c r="RII36" s="48"/>
      <c r="RIJ36" s="48"/>
      <c r="RIK36" s="49"/>
      <c r="RIL36" s="49"/>
      <c r="RIM36" s="49"/>
      <c r="RIN36" s="49"/>
      <c r="RIO36" s="24"/>
      <c r="RIP36" s="24"/>
      <c r="RIQ36" s="23"/>
      <c r="RIR36" s="23"/>
      <c r="RIS36" s="48"/>
      <c r="RIT36" s="48"/>
      <c r="RIU36" s="48"/>
      <c r="RIV36" s="48"/>
      <c r="RIW36" s="49"/>
      <c r="RIX36" s="49"/>
      <c r="RIY36" s="49"/>
      <c r="RIZ36" s="49"/>
      <c r="RJA36" s="24"/>
      <c r="RJB36" s="24"/>
      <c r="RJC36" s="23"/>
      <c r="RJD36" s="23"/>
      <c r="RJE36" s="48"/>
      <c r="RJF36" s="48"/>
      <c r="RJG36" s="48"/>
      <c r="RJH36" s="48"/>
      <c r="RJI36" s="49"/>
      <c r="RJJ36" s="49"/>
      <c r="RJK36" s="49"/>
      <c r="RJL36" s="49"/>
      <c r="RJM36" s="24"/>
      <c r="RJN36" s="24"/>
      <c r="RJO36" s="23"/>
      <c r="RJP36" s="23"/>
      <c r="RJQ36" s="48"/>
      <c r="RJR36" s="48"/>
      <c r="RJS36" s="48"/>
      <c r="RJT36" s="48"/>
      <c r="RJU36" s="49"/>
      <c r="RJV36" s="49"/>
      <c r="RJW36" s="49"/>
      <c r="RJX36" s="49"/>
      <c r="RJY36" s="24"/>
      <c r="RJZ36" s="24"/>
      <c r="RKA36" s="23"/>
      <c r="RKB36" s="23"/>
      <c r="RKC36" s="48"/>
      <c r="RKD36" s="48"/>
      <c r="RKE36" s="48"/>
      <c r="RKF36" s="48"/>
      <c r="RKG36" s="49"/>
      <c r="RKH36" s="49"/>
      <c r="RKI36" s="49"/>
      <c r="RKJ36" s="49"/>
      <c r="RKK36" s="24"/>
      <c r="RKL36" s="24"/>
      <c r="RKM36" s="23"/>
      <c r="RKN36" s="23"/>
      <c r="RKO36" s="48"/>
      <c r="RKP36" s="48"/>
      <c r="RKQ36" s="48"/>
      <c r="RKR36" s="48"/>
      <c r="RKS36" s="49"/>
      <c r="RKT36" s="49"/>
      <c r="RKU36" s="49"/>
      <c r="RKV36" s="49"/>
      <c r="RKW36" s="24"/>
      <c r="RKX36" s="24"/>
      <c r="RKY36" s="23"/>
      <c r="RKZ36" s="23"/>
      <c r="RLA36" s="48"/>
      <c r="RLB36" s="48"/>
      <c r="RLC36" s="48"/>
      <c r="RLD36" s="48"/>
      <c r="RLE36" s="49"/>
      <c r="RLF36" s="49"/>
      <c r="RLG36" s="49"/>
      <c r="RLH36" s="49"/>
      <c r="RLI36" s="24"/>
      <c r="RLJ36" s="24"/>
      <c r="RLK36" s="23"/>
      <c r="RLL36" s="23"/>
      <c r="RLM36" s="48"/>
      <c r="RLN36" s="48"/>
      <c r="RLO36" s="48"/>
      <c r="RLP36" s="48"/>
      <c r="RLQ36" s="49"/>
      <c r="RLR36" s="49"/>
      <c r="RLS36" s="49"/>
      <c r="RLT36" s="49"/>
      <c r="RLU36" s="24"/>
      <c r="RLV36" s="24"/>
      <c r="RLW36" s="23"/>
      <c r="RLX36" s="23"/>
      <c r="RLY36" s="48"/>
      <c r="RLZ36" s="48"/>
      <c r="RMA36" s="48"/>
      <c r="RMB36" s="48"/>
      <c r="RMC36" s="49"/>
      <c r="RMD36" s="49"/>
      <c r="RME36" s="49"/>
      <c r="RMF36" s="49"/>
      <c r="RMG36" s="24"/>
      <c r="RMH36" s="24"/>
      <c r="RMI36" s="23"/>
      <c r="RMJ36" s="23"/>
      <c r="RMK36" s="48"/>
      <c r="RML36" s="48"/>
      <c r="RMM36" s="48"/>
      <c r="RMN36" s="48"/>
      <c r="RMO36" s="49"/>
      <c r="RMP36" s="49"/>
      <c r="RMQ36" s="49"/>
      <c r="RMR36" s="49"/>
      <c r="RMS36" s="24"/>
      <c r="RMT36" s="24"/>
      <c r="RMU36" s="23"/>
      <c r="RMV36" s="23"/>
      <c r="RMW36" s="48"/>
      <c r="RMX36" s="48"/>
      <c r="RMY36" s="48"/>
      <c r="RMZ36" s="48"/>
      <c r="RNA36" s="49"/>
      <c r="RNB36" s="49"/>
      <c r="RNC36" s="49"/>
      <c r="RND36" s="49"/>
      <c r="RNE36" s="24"/>
      <c r="RNF36" s="24"/>
      <c r="RNG36" s="23"/>
      <c r="RNH36" s="23"/>
      <c r="RNI36" s="48"/>
      <c r="RNJ36" s="48"/>
      <c r="RNK36" s="48"/>
      <c r="RNL36" s="48"/>
      <c r="RNM36" s="49"/>
      <c r="RNN36" s="49"/>
      <c r="RNO36" s="49"/>
      <c r="RNP36" s="49"/>
      <c r="RNQ36" s="24"/>
      <c r="RNR36" s="24"/>
      <c r="RNS36" s="23"/>
      <c r="RNT36" s="23"/>
      <c r="RNU36" s="48"/>
      <c r="RNV36" s="48"/>
      <c r="RNW36" s="48"/>
      <c r="RNX36" s="48"/>
      <c r="RNY36" s="49"/>
      <c r="RNZ36" s="49"/>
      <c r="ROA36" s="49"/>
      <c r="ROB36" s="49"/>
      <c r="ROC36" s="24"/>
      <c r="ROD36" s="24"/>
      <c r="ROE36" s="23"/>
      <c r="ROF36" s="23"/>
      <c r="ROG36" s="48"/>
      <c r="ROH36" s="48"/>
      <c r="ROI36" s="48"/>
      <c r="ROJ36" s="48"/>
      <c r="ROK36" s="49"/>
      <c r="ROL36" s="49"/>
      <c r="ROM36" s="49"/>
      <c r="RON36" s="49"/>
      <c r="ROO36" s="24"/>
      <c r="ROP36" s="24"/>
      <c r="ROQ36" s="23"/>
      <c r="ROR36" s="23"/>
      <c r="ROS36" s="48"/>
      <c r="ROT36" s="48"/>
      <c r="ROU36" s="48"/>
      <c r="ROV36" s="48"/>
      <c r="ROW36" s="49"/>
      <c r="ROX36" s="49"/>
      <c r="ROY36" s="49"/>
      <c r="ROZ36" s="49"/>
      <c r="RPA36" s="24"/>
      <c r="RPB36" s="24"/>
      <c r="RPC36" s="23"/>
      <c r="RPD36" s="23"/>
      <c r="RPE36" s="48"/>
      <c r="RPF36" s="48"/>
      <c r="RPG36" s="48"/>
      <c r="RPH36" s="48"/>
      <c r="RPI36" s="49"/>
      <c r="RPJ36" s="49"/>
      <c r="RPK36" s="49"/>
      <c r="RPL36" s="49"/>
      <c r="RPM36" s="24"/>
      <c r="RPN36" s="24"/>
      <c r="RPO36" s="23"/>
      <c r="RPP36" s="23"/>
      <c r="RPQ36" s="48"/>
      <c r="RPR36" s="48"/>
      <c r="RPS36" s="48"/>
      <c r="RPT36" s="48"/>
      <c r="RPU36" s="49"/>
      <c r="RPV36" s="49"/>
      <c r="RPW36" s="49"/>
      <c r="RPX36" s="49"/>
      <c r="RPY36" s="24"/>
      <c r="RPZ36" s="24"/>
      <c r="RQA36" s="23"/>
      <c r="RQB36" s="23"/>
      <c r="RQC36" s="48"/>
      <c r="RQD36" s="48"/>
      <c r="RQE36" s="48"/>
      <c r="RQF36" s="48"/>
      <c r="RQG36" s="49"/>
      <c r="RQH36" s="49"/>
      <c r="RQI36" s="49"/>
      <c r="RQJ36" s="49"/>
      <c r="RQK36" s="24"/>
      <c r="RQL36" s="24"/>
      <c r="RQM36" s="23"/>
      <c r="RQN36" s="23"/>
      <c r="RQO36" s="48"/>
      <c r="RQP36" s="48"/>
      <c r="RQQ36" s="48"/>
      <c r="RQR36" s="48"/>
      <c r="RQS36" s="49"/>
      <c r="RQT36" s="49"/>
      <c r="RQU36" s="49"/>
      <c r="RQV36" s="49"/>
      <c r="RQW36" s="24"/>
      <c r="RQX36" s="24"/>
      <c r="RQY36" s="23"/>
      <c r="RQZ36" s="23"/>
      <c r="RRA36" s="48"/>
      <c r="RRB36" s="48"/>
      <c r="RRC36" s="48"/>
      <c r="RRD36" s="48"/>
      <c r="RRE36" s="49"/>
      <c r="RRF36" s="49"/>
      <c r="RRG36" s="49"/>
      <c r="RRH36" s="49"/>
      <c r="RRI36" s="24"/>
      <c r="RRJ36" s="24"/>
      <c r="RRK36" s="23"/>
      <c r="RRL36" s="23"/>
      <c r="RRM36" s="48"/>
      <c r="RRN36" s="48"/>
      <c r="RRO36" s="48"/>
      <c r="RRP36" s="48"/>
      <c r="RRQ36" s="49"/>
      <c r="RRR36" s="49"/>
      <c r="RRS36" s="49"/>
      <c r="RRT36" s="49"/>
      <c r="RRU36" s="24"/>
      <c r="RRV36" s="24"/>
      <c r="RRW36" s="23"/>
      <c r="RRX36" s="23"/>
      <c r="RRY36" s="48"/>
      <c r="RRZ36" s="48"/>
      <c r="RSA36" s="48"/>
      <c r="RSB36" s="48"/>
      <c r="RSC36" s="49"/>
      <c r="RSD36" s="49"/>
      <c r="RSE36" s="49"/>
      <c r="RSF36" s="49"/>
      <c r="RSG36" s="24"/>
      <c r="RSH36" s="24"/>
      <c r="RSI36" s="23"/>
      <c r="RSJ36" s="23"/>
      <c r="RSK36" s="48"/>
      <c r="RSL36" s="48"/>
      <c r="RSM36" s="48"/>
      <c r="RSN36" s="48"/>
      <c r="RSO36" s="49"/>
      <c r="RSP36" s="49"/>
      <c r="RSQ36" s="49"/>
      <c r="RSR36" s="49"/>
      <c r="RSS36" s="24"/>
      <c r="RST36" s="24"/>
      <c r="RSU36" s="23"/>
      <c r="RSV36" s="23"/>
      <c r="RSW36" s="48"/>
      <c r="RSX36" s="48"/>
      <c r="RSY36" s="48"/>
      <c r="RSZ36" s="48"/>
      <c r="RTA36" s="49"/>
      <c r="RTB36" s="49"/>
      <c r="RTC36" s="49"/>
      <c r="RTD36" s="49"/>
      <c r="RTE36" s="24"/>
      <c r="RTF36" s="24"/>
      <c r="RTG36" s="23"/>
      <c r="RTH36" s="23"/>
      <c r="RTI36" s="48"/>
      <c r="RTJ36" s="48"/>
      <c r="RTK36" s="48"/>
      <c r="RTL36" s="48"/>
      <c r="RTM36" s="49"/>
      <c r="RTN36" s="49"/>
      <c r="RTO36" s="49"/>
      <c r="RTP36" s="49"/>
      <c r="RTQ36" s="24"/>
      <c r="RTR36" s="24"/>
      <c r="RTS36" s="23"/>
      <c r="RTT36" s="23"/>
      <c r="RTU36" s="48"/>
      <c r="RTV36" s="48"/>
      <c r="RTW36" s="48"/>
      <c r="RTX36" s="48"/>
      <c r="RTY36" s="49"/>
      <c r="RTZ36" s="49"/>
      <c r="RUA36" s="49"/>
      <c r="RUB36" s="49"/>
      <c r="RUC36" s="24"/>
      <c r="RUD36" s="24"/>
      <c r="RUE36" s="23"/>
      <c r="RUF36" s="23"/>
      <c r="RUG36" s="48"/>
      <c r="RUH36" s="48"/>
      <c r="RUI36" s="48"/>
      <c r="RUJ36" s="48"/>
      <c r="RUK36" s="49"/>
      <c r="RUL36" s="49"/>
      <c r="RUM36" s="49"/>
      <c r="RUN36" s="49"/>
      <c r="RUO36" s="24"/>
      <c r="RUP36" s="24"/>
      <c r="RUQ36" s="23"/>
      <c r="RUR36" s="23"/>
      <c r="RUS36" s="48"/>
      <c r="RUT36" s="48"/>
      <c r="RUU36" s="48"/>
      <c r="RUV36" s="48"/>
      <c r="RUW36" s="49"/>
      <c r="RUX36" s="49"/>
      <c r="RUY36" s="49"/>
      <c r="RUZ36" s="49"/>
      <c r="RVA36" s="24"/>
      <c r="RVB36" s="24"/>
      <c r="RVC36" s="23"/>
      <c r="RVD36" s="23"/>
      <c r="RVE36" s="48"/>
      <c r="RVF36" s="48"/>
      <c r="RVG36" s="48"/>
      <c r="RVH36" s="48"/>
      <c r="RVI36" s="49"/>
      <c r="RVJ36" s="49"/>
      <c r="RVK36" s="49"/>
      <c r="RVL36" s="49"/>
      <c r="RVM36" s="24"/>
      <c r="RVN36" s="24"/>
      <c r="RVO36" s="23"/>
      <c r="RVP36" s="23"/>
      <c r="RVQ36" s="48"/>
      <c r="RVR36" s="48"/>
      <c r="RVS36" s="48"/>
      <c r="RVT36" s="48"/>
      <c r="RVU36" s="49"/>
      <c r="RVV36" s="49"/>
      <c r="RVW36" s="49"/>
      <c r="RVX36" s="49"/>
      <c r="RVY36" s="24"/>
      <c r="RVZ36" s="24"/>
      <c r="RWA36" s="23"/>
      <c r="RWB36" s="23"/>
      <c r="RWC36" s="48"/>
      <c r="RWD36" s="48"/>
      <c r="RWE36" s="48"/>
      <c r="RWF36" s="48"/>
      <c r="RWG36" s="49"/>
      <c r="RWH36" s="49"/>
      <c r="RWI36" s="49"/>
      <c r="RWJ36" s="49"/>
      <c r="RWK36" s="24"/>
      <c r="RWL36" s="24"/>
      <c r="RWM36" s="23"/>
      <c r="RWN36" s="23"/>
      <c r="RWO36" s="48"/>
      <c r="RWP36" s="48"/>
      <c r="RWQ36" s="48"/>
      <c r="RWR36" s="48"/>
      <c r="RWS36" s="49"/>
      <c r="RWT36" s="49"/>
      <c r="RWU36" s="49"/>
      <c r="RWV36" s="49"/>
      <c r="RWW36" s="24"/>
      <c r="RWX36" s="24"/>
      <c r="RWY36" s="23"/>
      <c r="RWZ36" s="23"/>
      <c r="RXA36" s="48"/>
      <c r="RXB36" s="48"/>
      <c r="RXC36" s="48"/>
      <c r="RXD36" s="48"/>
      <c r="RXE36" s="49"/>
      <c r="RXF36" s="49"/>
      <c r="RXG36" s="49"/>
      <c r="RXH36" s="49"/>
      <c r="RXI36" s="24"/>
      <c r="RXJ36" s="24"/>
      <c r="RXK36" s="23"/>
      <c r="RXL36" s="23"/>
      <c r="RXM36" s="48"/>
      <c r="RXN36" s="48"/>
      <c r="RXO36" s="48"/>
      <c r="RXP36" s="48"/>
      <c r="RXQ36" s="49"/>
      <c r="RXR36" s="49"/>
      <c r="RXS36" s="49"/>
      <c r="RXT36" s="49"/>
      <c r="RXU36" s="24"/>
      <c r="RXV36" s="24"/>
      <c r="RXW36" s="23"/>
      <c r="RXX36" s="23"/>
      <c r="RXY36" s="48"/>
      <c r="RXZ36" s="48"/>
      <c r="RYA36" s="48"/>
      <c r="RYB36" s="48"/>
      <c r="RYC36" s="49"/>
      <c r="RYD36" s="49"/>
      <c r="RYE36" s="49"/>
      <c r="RYF36" s="49"/>
      <c r="RYG36" s="24"/>
      <c r="RYH36" s="24"/>
      <c r="RYI36" s="23"/>
      <c r="RYJ36" s="23"/>
      <c r="RYK36" s="48"/>
      <c r="RYL36" s="48"/>
      <c r="RYM36" s="48"/>
      <c r="RYN36" s="48"/>
      <c r="RYO36" s="49"/>
      <c r="RYP36" s="49"/>
      <c r="RYQ36" s="49"/>
      <c r="RYR36" s="49"/>
      <c r="RYS36" s="24"/>
      <c r="RYT36" s="24"/>
      <c r="RYU36" s="23"/>
      <c r="RYV36" s="23"/>
      <c r="RYW36" s="48"/>
      <c r="RYX36" s="48"/>
      <c r="RYY36" s="48"/>
      <c r="RYZ36" s="48"/>
      <c r="RZA36" s="49"/>
      <c r="RZB36" s="49"/>
      <c r="RZC36" s="49"/>
      <c r="RZD36" s="49"/>
      <c r="RZE36" s="24"/>
      <c r="RZF36" s="24"/>
      <c r="RZG36" s="23"/>
      <c r="RZH36" s="23"/>
      <c r="RZI36" s="48"/>
      <c r="RZJ36" s="48"/>
      <c r="RZK36" s="48"/>
      <c r="RZL36" s="48"/>
      <c r="RZM36" s="49"/>
      <c r="RZN36" s="49"/>
      <c r="RZO36" s="49"/>
      <c r="RZP36" s="49"/>
      <c r="RZQ36" s="24"/>
      <c r="RZR36" s="24"/>
      <c r="RZS36" s="23"/>
      <c r="RZT36" s="23"/>
      <c r="RZU36" s="48"/>
      <c r="RZV36" s="48"/>
      <c r="RZW36" s="48"/>
      <c r="RZX36" s="48"/>
      <c r="RZY36" s="49"/>
      <c r="RZZ36" s="49"/>
      <c r="SAA36" s="49"/>
      <c r="SAB36" s="49"/>
      <c r="SAC36" s="24"/>
      <c r="SAD36" s="24"/>
      <c r="SAE36" s="23"/>
      <c r="SAF36" s="23"/>
      <c r="SAG36" s="48"/>
      <c r="SAH36" s="48"/>
      <c r="SAI36" s="48"/>
      <c r="SAJ36" s="48"/>
      <c r="SAK36" s="49"/>
      <c r="SAL36" s="49"/>
      <c r="SAM36" s="49"/>
      <c r="SAN36" s="49"/>
      <c r="SAO36" s="24"/>
      <c r="SAP36" s="24"/>
      <c r="SAQ36" s="23"/>
      <c r="SAR36" s="23"/>
      <c r="SAS36" s="48"/>
      <c r="SAT36" s="48"/>
      <c r="SAU36" s="48"/>
      <c r="SAV36" s="48"/>
      <c r="SAW36" s="49"/>
      <c r="SAX36" s="49"/>
      <c r="SAY36" s="49"/>
      <c r="SAZ36" s="49"/>
      <c r="SBA36" s="24"/>
      <c r="SBB36" s="24"/>
      <c r="SBC36" s="23"/>
      <c r="SBD36" s="23"/>
      <c r="SBE36" s="48"/>
      <c r="SBF36" s="48"/>
      <c r="SBG36" s="48"/>
      <c r="SBH36" s="48"/>
      <c r="SBI36" s="49"/>
      <c r="SBJ36" s="49"/>
      <c r="SBK36" s="49"/>
      <c r="SBL36" s="49"/>
      <c r="SBM36" s="24"/>
      <c r="SBN36" s="24"/>
      <c r="SBO36" s="23"/>
      <c r="SBP36" s="23"/>
      <c r="SBQ36" s="48"/>
      <c r="SBR36" s="48"/>
      <c r="SBS36" s="48"/>
      <c r="SBT36" s="48"/>
      <c r="SBU36" s="49"/>
      <c r="SBV36" s="49"/>
      <c r="SBW36" s="49"/>
      <c r="SBX36" s="49"/>
      <c r="SBY36" s="24"/>
      <c r="SBZ36" s="24"/>
      <c r="SCA36" s="23"/>
      <c r="SCB36" s="23"/>
      <c r="SCC36" s="48"/>
      <c r="SCD36" s="48"/>
      <c r="SCE36" s="48"/>
      <c r="SCF36" s="48"/>
      <c r="SCG36" s="49"/>
      <c r="SCH36" s="49"/>
      <c r="SCI36" s="49"/>
      <c r="SCJ36" s="49"/>
      <c r="SCK36" s="24"/>
      <c r="SCL36" s="24"/>
      <c r="SCM36" s="23"/>
      <c r="SCN36" s="23"/>
      <c r="SCO36" s="48"/>
      <c r="SCP36" s="48"/>
      <c r="SCQ36" s="48"/>
      <c r="SCR36" s="48"/>
      <c r="SCS36" s="49"/>
      <c r="SCT36" s="49"/>
      <c r="SCU36" s="49"/>
      <c r="SCV36" s="49"/>
      <c r="SCW36" s="24"/>
      <c r="SCX36" s="24"/>
      <c r="SCY36" s="23"/>
      <c r="SCZ36" s="23"/>
      <c r="SDA36" s="48"/>
      <c r="SDB36" s="48"/>
      <c r="SDC36" s="48"/>
      <c r="SDD36" s="48"/>
      <c r="SDE36" s="49"/>
      <c r="SDF36" s="49"/>
      <c r="SDG36" s="49"/>
      <c r="SDH36" s="49"/>
      <c r="SDI36" s="24"/>
      <c r="SDJ36" s="24"/>
      <c r="SDK36" s="23"/>
      <c r="SDL36" s="23"/>
      <c r="SDM36" s="48"/>
      <c r="SDN36" s="48"/>
      <c r="SDO36" s="48"/>
      <c r="SDP36" s="48"/>
      <c r="SDQ36" s="49"/>
      <c r="SDR36" s="49"/>
      <c r="SDS36" s="49"/>
      <c r="SDT36" s="49"/>
      <c r="SDU36" s="24"/>
      <c r="SDV36" s="24"/>
      <c r="SDW36" s="23"/>
      <c r="SDX36" s="23"/>
      <c r="SDY36" s="48"/>
      <c r="SDZ36" s="48"/>
      <c r="SEA36" s="48"/>
      <c r="SEB36" s="48"/>
      <c r="SEC36" s="49"/>
      <c r="SED36" s="49"/>
      <c r="SEE36" s="49"/>
      <c r="SEF36" s="49"/>
      <c r="SEG36" s="24"/>
      <c r="SEH36" s="24"/>
      <c r="SEI36" s="23"/>
      <c r="SEJ36" s="23"/>
      <c r="SEK36" s="48"/>
      <c r="SEL36" s="48"/>
      <c r="SEM36" s="48"/>
      <c r="SEN36" s="48"/>
      <c r="SEO36" s="49"/>
      <c r="SEP36" s="49"/>
      <c r="SEQ36" s="49"/>
      <c r="SER36" s="49"/>
      <c r="SES36" s="24"/>
      <c r="SET36" s="24"/>
      <c r="SEU36" s="23"/>
      <c r="SEV36" s="23"/>
      <c r="SEW36" s="48"/>
      <c r="SEX36" s="48"/>
      <c r="SEY36" s="48"/>
      <c r="SEZ36" s="48"/>
      <c r="SFA36" s="49"/>
      <c r="SFB36" s="49"/>
      <c r="SFC36" s="49"/>
      <c r="SFD36" s="49"/>
      <c r="SFE36" s="24"/>
      <c r="SFF36" s="24"/>
      <c r="SFG36" s="23"/>
      <c r="SFH36" s="23"/>
      <c r="SFI36" s="48"/>
      <c r="SFJ36" s="48"/>
      <c r="SFK36" s="48"/>
      <c r="SFL36" s="48"/>
      <c r="SFM36" s="49"/>
      <c r="SFN36" s="49"/>
      <c r="SFO36" s="49"/>
      <c r="SFP36" s="49"/>
      <c r="SFQ36" s="24"/>
      <c r="SFR36" s="24"/>
      <c r="SFS36" s="23"/>
      <c r="SFT36" s="23"/>
      <c r="SFU36" s="48"/>
      <c r="SFV36" s="48"/>
      <c r="SFW36" s="48"/>
      <c r="SFX36" s="48"/>
      <c r="SFY36" s="49"/>
      <c r="SFZ36" s="49"/>
      <c r="SGA36" s="49"/>
      <c r="SGB36" s="49"/>
      <c r="SGC36" s="24"/>
      <c r="SGD36" s="24"/>
      <c r="SGE36" s="23"/>
      <c r="SGF36" s="23"/>
      <c r="SGG36" s="48"/>
      <c r="SGH36" s="48"/>
      <c r="SGI36" s="48"/>
      <c r="SGJ36" s="48"/>
      <c r="SGK36" s="49"/>
      <c r="SGL36" s="49"/>
      <c r="SGM36" s="49"/>
      <c r="SGN36" s="49"/>
      <c r="SGO36" s="24"/>
      <c r="SGP36" s="24"/>
      <c r="SGQ36" s="23"/>
      <c r="SGR36" s="23"/>
      <c r="SGS36" s="48"/>
      <c r="SGT36" s="48"/>
      <c r="SGU36" s="48"/>
      <c r="SGV36" s="48"/>
      <c r="SGW36" s="49"/>
      <c r="SGX36" s="49"/>
      <c r="SGY36" s="49"/>
      <c r="SGZ36" s="49"/>
      <c r="SHA36" s="24"/>
      <c r="SHB36" s="24"/>
      <c r="SHC36" s="23"/>
      <c r="SHD36" s="23"/>
      <c r="SHE36" s="48"/>
      <c r="SHF36" s="48"/>
      <c r="SHG36" s="48"/>
      <c r="SHH36" s="48"/>
      <c r="SHI36" s="49"/>
      <c r="SHJ36" s="49"/>
      <c r="SHK36" s="49"/>
      <c r="SHL36" s="49"/>
      <c r="SHM36" s="24"/>
      <c r="SHN36" s="24"/>
      <c r="SHO36" s="23"/>
      <c r="SHP36" s="23"/>
      <c r="SHQ36" s="48"/>
      <c r="SHR36" s="48"/>
      <c r="SHS36" s="48"/>
      <c r="SHT36" s="48"/>
      <c r="SHU36" s="49"/>
      <c r="SHV36" s="49"/>
      <c r="SHW36" s="49"/>
      <c r="SHX36" s="49"/>
      <c r="SHY36" s="24"/>
      <c r="SHZ36" s="24"/>
      <c r="SIA36" s="23"/>
      <c r="SIB36" s="23"/>
      <c r="SIC36" s="48"/>
      <c r="SID36" s="48"/>
      <c r="SIE36" s="48"/>
      <c r="SIF36" s="48"/>
      <c r="SIG36" s="49"/>
      <c r="SIH36" s="49"/>
      <c r="SII36" s="49"/>
      <c r="SIJ36" s="49"/>
      <c r="SIK36" s="24"/>
      <c r="SIL36" s="24"/>
      <c r="SIM36" s="23"/>
      <c r="SIN36" s="23"/>
      <c r="SIO36" s="48"/>
      <c r="SIP36" s="48"/>
      <c r="SIQ36" s="48"/>
      <c r="SIR36" s="48"/>
      <c r="SIS36" s="49"/>
      <c r="SIT36" s="49"/>
      <c r="SIU36" s="49"/>
      <c r="SIV36" s="49"/>
      <c r="SIW36" s="24"/>
      <c r="SIX36" s="24"/>
      <c r="SIY36" s="23"/>
      <c r="SIZ36" s="23"/>
      <c r="SJA36" s="48"/>
      <c r="SJB36" s="48"/>
      <c r="SJC36" s="48"/>
      <c r="SJD36" s="48"/>
      <c r="SJE36" s="49"/>
      <c r="SJF36" s="49"/>
      <c r="SJG36" s="49"/>
      <c r="SJH36" s="49"/>
      <c r="SJI36" s="24"/>
      <c r="SJJ36" s="24"/>
      <c r="SJK36" s="23"/>
      <c r="SJL36" s="23"/>
      <c r="SJM36" s="48"/>
      <c r="SJN36" s="48"/>
      <c r="SJO36" s="48"/>
      <c r="SJP36" s="48"/>
      <c r="SJQ36" s="49"/>
      <c r="SJR36" s="49"/>
      <c r="SJS36" s="49"/>
      <c r="SJT36" s="49"/>
      <c r="SJU36" s="24"/>
      <c r="SJV36" s="24"/>
      <c r="SJW36" s="23"/>
      <c r="SJX36" s="23"/>
      <c r="SJY36" s="48"/>
      <c r="SJZ36" s="48"/>
      <c r="SKA36" s="48"/>
      <c r="SKB36" s="48"/>
      <c r="SKC36" s="49"/>
      <c r="SKD36" s="49"/>
      <c r="SKE36" s="49"/>
      <c r="SKF36" s="49"/>
      <c r="SKG36" s="24"/>
      <c r="SKH36" s="24"/>
      <c r="SKI36" s="23"/>
      <c r="SKJ36" s="23"/>
      <c r="SKK36" s="48"/>
      <c r="SKL36" s="48"/>
      <c r="SKM36" s="48"/>
      <c r="SKN36" s="48"/>
      <c r="SKO36" s="49"/>
      <c r="SKP36" s="49"/>
      <c r="SKQ36" s="49"/>
      <c r="SKR36" s="49"/>
      <c r="SKS36" s="24"/>
      <c r="SKT36" s="24"/>
      <c r="SKU36" s="23"/>
      <c r="SKV36" s="23"/>
      <c r="SKW36" s="48"/>
      <c r="SKX36" s="48"/>
      <c r="SKY36" s="48"/>
      <c r="SKZ36" s="48"/>
      <c r="SLA36" s="49"/>
      <c r="SLB36" s="49"/>
      <c r="SLC36" s="49"/>
      <c r="SLD36" s="49"/>
      <c r="SLE36" s="24"/>
      <c r="SLF36" s="24"/>
      <c r="SLG36" s="23"/>
      <c r="SLH36" s="23"/>
      <c r="SLI36" s="48"/>
      <c r="SLJ36" s="48"/>
      <c r="SLK36" s="48"/>
      <c r="SLL36" s="48"/>
      <c r="SLM36" s="49"/>
      <c r="SLN36" s="49"/>
      <c r="SLO36" s="49"/>
      <c r="SLP36" s="49"/>
      <c r="SLQ36" s="24"/>
      <c r="SLR36" s="24"/>
      <c r="SLS36" s="23"/>
      <c r="SLT36" s="23"/>
      <c r="SLU36" s="48"/>
      <c r="SLV36" s="48"/>
      <c r="SLW36" s="48"/>
      <c r="SLX36" s="48"/>
      <c r="SLY36" s="49"/>
      <c r="SLZ36" s="49"/>
      <c r="SMA36" s="49"/>
      <c r="SMB36" s="49"/>
      <c r="SMC36" s="24"/>
      <c r="SMD36" s="24"/>
      <c r="SME36" s="23"/>
      <c r="SMF36" s="23"/>
      <c r="SMG36" s="48"/>
      <c r="SMH36" s="48"/>
      <c r="SMI36" s="48"/>
      <c r="SMJ36" s="48"/>
      <c r="SMK36" s="49"/>
      <c r="SML36" s="49"/>
      <c r="SMM36" s="49"/>
      <c r="SMN36" s="49"/>
      <c r="SMO36" s="24"/>
      <c r="SMP36" s="24"/>
      <c r="SMQ36" s="23"/>
      <c r="SMR36" s="23"/>
      <c r="SMS36" s="48"/>
      <c r="SMT36" s="48"/>
      <c r="SMU36" s="48"/>
      <c r="SMV36" s="48"/>
      <c r="SMW36" s="49"/>
      <c r="SMX36" s="49"/>
      <c r="SMY36" s="49"/>
      <c r="SMZ36" s="49"/>
      <c r="SNA36" s="24"/>
      <c r="SNB36" s="24"/>
      <c r="SNC36" s="23"/>
      <c r="SND36" s="23"/>
      <c r="SNE36" s="48"/>
      <c r="SNF36" s="48"/>
      <c r="SNG36" s="48"/>
      <c r="SNH36" s="48"/>
      <c r="SNI36" s="49"/>
      <c r="SNJ36" s="49"/>
      <c r="SNK36" s="49"/>
      <c r="SNL36" s="49"/>
      <c r="SNM36" s="24"/>
      <c r="SNN36" s="24"/>
      <c r="SNO36" s="23"/>
      <c r="SNP36" s="23"/>
      <c r="SNQ36" s="48"/>
      <c r="SNR36" s="48"/>
      <c r="SNS36" s="48"/>
      <c r="SNT36" s="48"/>
      <c r="SNU36" s="49"/>
      <c r="SNV36" s="49"/>
      <c r="SNW36" s="49"/>
      <c r="SNX36" s="49"/>
      <c r="SNY36" s="24"/>
      <c r="SNZ36" s="24"/>
      <c r="SOA36" s="23"/>
      <c r="SOB36" s="23"/>
      <c r="SOC36" s="48"/>
      <c r="SOD36" s="48"/>
      <c r="SOE36" s="48"/>
      <c r="SOF36" s="48"/>
      <c r="SOG36" s="49"/>
      <c r="SOH36" s="49"/>
      <c r="SOI36" s="49"/>
      <c r="SOJ36" s="49"/>
      <c r="SOK36" s="24"/>
      <c r="SOL36" s="24"/>
      <c r="SOM36" s="23"/>
      <c r="SON36" s="23"/>
      <c r="SOO36" s="48"/>
      <c r="SOP36" s="48"/>
      <c r="SOQ36" s="48"/>
      <c r="SOR36" s="48"/>
      <c r="SOS36" s="49"/>
      <c r="SOT36" s="49"/>
      <c r="SOU36" s="49"/>
      <c r="SOV36" s="49"/>
      <c r="SOW36" s="24"/>
      <c r="SOX36" s="24"/>
      <c r="SOY36" s="23"/>
      <c r="SOZ36" s="23"/>
      <c r="SPA36" s="48"/>
      <c r="SPB36" s="48"/>
      <c r="SPC36" s="48"/>
      <c r="SPD36" s="48"/>
      <c r="SPE36" s="49"/>
      <c r="SPF36" s="49"/>
      <c r="SPG36" s="49"/>
      <c r="SPH36" s="49"/>
      <c r="SPI36" s="24"/>
      <c r="SPJ36" s="24"/>
      <c r="SPK36" s="23"/>
      <c r="SPL36" s="23"/>
      <c r="SPM36" s="48"/>
      <c r="SPN36" s="48"/>
      <c r="SPO36" s="48"/>
      <c r="SPP36" s="48"/>
      <c r="SPQ36" s="49"/>
      <c r="SPR36" s="49"/>
      <c r="SPS36" s="49"/>
      <c r="SPT36" s="49"/>
      <c r="SPU36" s="24"/>
      <c r="SPV36" s="24"/>
      <c r="SPW36" s="23"/>
      <c r="SPX36" s="23"/>
      <c r="SPY36" s="48"/>
      <c r="SPZ36" s="48"/>
      <c r="SQA36" s="48"/>
      <c r="SQB36" s="48"/>
      <c r="SQC36" s="49"/>
      <c r="SQD36" s="49"/>
      <c r="SQE36" s="49"/>
      <c r="SQF36" s="49"/>
      <c r="SQG36" s="24"/>
      <c r="SQH36" s="24"/>
      <c r="SQI36" s="23"/>
      <c r="SQJ36" s="23"/>
      <c r="SQK36" s="48"/>
      <c r="SQL36" s="48"/>
      <c r="SQM36" s="48"/>
      <c r="SQN36" s="48"/>
      <c r="SQO36" s="49"/>
      <c r="SQP36" s="49"/>
      <c r="SQQ36" s="49"/>
      <c r="SQR36" s="49"/>
      <c r="SQS36" s="24"/>
      <c r="SQT36" s="24"/>
      <c r="SQU36" s="23"/>
      <c r="SQV36" s="23"/>
      <c r="SQW36" s="48"/>
      <c r="SQX36" s="48"/>
      <c r="SQY36" s="48"/>
      <c r="SQZ36" s="48"/>
      <c r="SRA36" s="49"/>
      <c r="SRB36" s="49"/>
      <c r="SRC36" s="49"/>
      <c r="SRD36" s="49"/>
      <c r="SRE36" s="24"/>
      <c r="SRF36" s="24"/>
      <c r="SRG36" s="23"/>
      <c r="SRH36" s="23"/>
      <c r="SRI36" s="48"/>
      <c r="SRJ36" s="48"/>
      <c r="SRK36" s="48"/>
      <c r="SRL36" s="48"/>
      <c r="SRM36" s="49"/>
      <c r="SRN36" s="49"/>
      <c r="SRO36" s="49"/>
      <c r="SRP36" s="49"/>
      <c r="SRQ36" s="24"/>
      <c r="SRR36" s="24"/>
      <c r="SRS36" s="23"/>
      <c r="SRT36" s="23"/>
      <c r="SRU36" s="48"/>
      <c r="SRV36" s="48"/>
      <c r="SRW36" s="48"/>
      <c r="SRX36" s="48"/>
      <c r="SRY36" s="49"/>
      <c r="SRZ36" s="49"/>
      <c r="SSA36" s="49"/>
      <c r="SSB36" s="49"/>
      <c r="SSC36" s="24"/>
      <c r="SSD36" s="24"/>
      <c r="SSE36" s="23"/>
      <c r="SSF36" s="23"/>
      <c r="SSG36" s="48"/>
      <c r="SSH36" s="48"/>
      <c r="SSI36" s="48"/>
      <c r="SSJ36" s="48"/>
      <c r="SSK36" s="49"/>
      <c r="SSL36" s="49"/>
      <c r="SSM36" s="49"/>
      <c r="SSN36" s="49"/>
      <c r="SSO36" s="24"/>
      <c r="SSP36" s="24"/>
      <c r="SSQ36" s="23"/>
      <c r="SSR36" s="23"/>
      <c r="SSS36" s="48"/>
      <c r="SST36" s="48"/>
      <c r="SSU36" s="48"/>
      <c r="SSV36" s="48"/>
      <c r="SSW36" s="49"/>
      <c r="SSX36" s="49"/>
      <c r="SSY36" s="49"/>
      <c r="SSZ36" s="49"/>
      <c r="STA36" s="24"/>
      <c r="STB36" s="24"/>
      <c r="STC36" s="23"/>
      <c r="STD36" s="23"/>
      <c r="STE36" s="48"/>
      <c r="STF36" s="48"/>
      <c r="STG36" s="48"/>
      <c r="STH36" s="48"/>
      <c r="STI36" s="49"/>
      <c r="STJ36" s="49"/>
      <c r="STK36" s="49"/>
      <c r="STL36" s="49"/>
      <c r="STM36" s="24"/>
      <c r="STN36" s="24"/>
      <c r="STO36" s="23"/>
      <c r="STP36" s="23"/>
      <c r="STQ36" s="48"/>
      <c r="STR36" s="48"/>
      <c r="STS36" s="48"/>
      <c r="STT36" s="48"/>
      <c r="STU36" s="49"/>
      <c r="STV36" s="49"/>
      <c r="STW36" s="49"/>
      <c r="STX36" s="49"/>
      <c r="STY36" s="24"/>
      <c r="STZ36" s="24"/>
      <c r="SUA36" s="23"/>
      <c r="SUB36" s="23"/>
      <c r="SUC36" s="48"/>
      <c r="SUD36" s="48"/>
      <c r="SUE36" s="48"/>
      <c r="SUF36" s="48"/>
      <c r="SUG36" s="49"/>
      <c r="SUH36" s="49"/>
      <c r="SUI36" s="49"/>
      <c r="SUJ36" s="49"/>
      <c r="SUK36" s="24"/>
      <c r="SUL36" s="24"/>
      <c r="SUM36" s="23"/>
      <c r="SUN36" s="23"/>
      <c r="SUO36" s="48"/>
      <c r="SUP36" s="48"/>
      <c r="SUQ36" s="48"/>
      <c r="SUR36" s="48"/>
      <c r="SUS36" s="49"/>
      <c r="SUT36" s="49"/>
      <c r="SUU36" s="49"/>
      <c r="SUV36" s="49"/>
      <c r="SUW36" s="24"/>
      <c r="SUX36" s="24"/>
      <c r="SUY36" s="23"/>
      <c r="SUZ36" s="23"/>
      <c r="SVA36" s="48"/>
      <c r="SVB36" s="48"/>
      <c r="SVC36" s="48"/>
      <c r="SVD36" s="48"/>
      <c r="SVE36" s="49"/>
      <c r="SVF36" s="49"/>
      <c r="SVG36" s="49"/>
      <c r="SVH36" s="49"/>
      <c r="SVI36" s="24"/>
      <c r="SVJ36" s="24"/>
      <c r="SVK36" s="23"/>
      <c r="SVL36" s="23"/>
      <c r="SVM36" s="48"/>
      <c r="SVN36" s="48"/>
      <c r="SVO36" s="48"/>
      <c r="SVP36" s="48"/>
      <c r="SVQ36" s="49"/>
      <c r="SVR36" s="49"/>
      <c r="SVS36" s="49"/>
      <c r="SVT36" s="49"/>
      <c r="SVU36" s="24"/>
      <c r="SVV36" s="24"/>
      <c r="SVW36" s="23"/>
      <c r="SVX36" s="23"/>
      <c r="SVY36" s="48"/>
      <c r="SVZ36" s="48"/>
      <c r="SWA36" s="48"/>
      <c r="SWB36" s="48"/>
      <c r="SWC36" s="49"/>
      <c r="SWD36" s="49"/>
      <c r="SWE36" s="49"/>
      <c r="SWF36" s="49"/>
      <c r="SWG36" s="24"/>
      <c r="SWH36" s="24"/>
      <c r="SWI36" s="23"/>
      <c r="SWJ36" s="23"/>
      <c r="SWK36" s="48"/>
      <c r="SWL36" s="48"/>
      <c r="SWM36" s="48"/>
      <c r="SWN36" s="48"/>
      <c r="SWO36" s="49"/>
      <c r="SWP36" s="49"/>
      <c r="SWQ36" s="49"/>
      <c r="SWR36" s="49"/>
      <c r="SWS36" s="24"/>
      <c r="SWT36" s="24"/>
      <c r="SWU36" s="23"/>
      <c r="SWV36" s="23"/>
      <c r="SWW36" s="48"/>
      <c r="SWX36" s="48"/>
      <c r="SWY36" s="48"/>
      <c r="SWZ36" s="48"/>
      <c r="SXA36" s="49"/>
      <c r="SXB36" s="49"/>
      <c r="SXC36" s="49"/>
      <c r="SXD36" s="49"/>
      <c r="SXE36" s="24"/>
      <c r="SXF36" s="24"/>
      <c r="SXG36" s="23"/>
      <c r="SXH36" s="23"/>
      <c r="SXI36" s="48"/>
      <c r="SXJ36" s="48"/>
      <c r="SXK36" s="48"/>
      <c r="SXL36" s="48"/>
      <c r="SXM36" s="49"/>
      <c r="SXN36" s="49"/>
      <c r="SXO36" s="49"/>
      <c r="SXP36" s="49"/>
      <c r="SXQ36" s="24"/>
      <c r="SXR36" s="24"/>
      <c r="SXS36" s="23"/>
      <c r="SXT36" s="23"/>
      <c r="SXU36" s="48"/>
      <c r="SXV36" s="48"/>
      <c r="SXW36" s="48"/>
      <c r="SXX36" s="48"/>
      <c r="SXY36" s="49"/>
      <c r="SXZ36" s="49"/>
      <c r="SYA36" s="49"/>
      <c r="SYB36" s="49"/>
      <c r="SYC36" s="24"/>
      <c r="SYD36" s="24"/>
      <c r="SYE36" s="23"/>
      <c r="SYF36" s="23"/>
      <c r="SYG36" s="48"/>
      <c r="SYH36" s="48"/>
      <c r="SYI36" s="48"/>
      <c r="SYJ36" s="48"/>
      <c r="SYK36" s="49"/>
      <c r="SYL36" s="49"/>
      <c r="SYM36" s="49"/>
      <c r="SYN36" s="49"/>
      <c r="SYO36" s="24"/>
      <c r="SYP36" s="24"/>
      <c r="SYQ36" s="23"/>
      <c r="SYR36" s="23"/>
      <c r="SYS36" s="48"/>
      <c r="SYT36" s="48"/>
      <c r="SYU36" s="48"/>
      <c r="SYV36" s="48"/>
      <c r="SYW36" s="49"/>
      <c r="SYX36" s="49"/>
      <c r="SYY36" s="49"/>
      <c r="SYZ36" s="49"/>
      <c r="SZA36" s="24"/>
      <c r="SZB36" s="24"/>
      <c r="SZC36" s="23"/>
      <c r="SZD36" s="23"/>
      <c r="SZE36" s="48"/>
      <c r="SZF36" s="48"/>
      <c r="SZG36" s="48"/>
      <c r="SZH36" s="48"/>
      <c r="SZI36" s="49"/>
      <c r="SZJ36" s="49"/>
      <c r="SZK36" s="49"/>
      <c r="SZL36" s="49"/>
      <c r="SZM36" s="24"/>
      <c r="SZN36" s="24"/>
      <c r="SZO36" s="23"/>
      <c r="SZP36" s="23"/>
      <c r="SZQ36" s="48"/>
      <c r="SZR36" s="48"/>
      <c r="SZS36" s="48"/>
      <c r="SZT36" s="48"/>
      <c r="SZU36" s="49"/>
      <c r="SZV36" s="49"/>
      <c r="SZW36" s="49"/>
      <c r="SZX36" s="49"/>
      <c r="SZY36" s="24"/>
      <c r="SZZ36" s="24"/>
      <c r="TAA36" s="23"/>
      <c r="TAB36" s="23"/>
      <c r="TAC36" s="48"/>
      <c r="TAD36" s="48"/>
      <c r="TAE36" s="48"/>
      <c r="TAF36" s="48"/>
      <c r="TAG36" s="49"/>
      <c r="TAH36" s="49"/>
      <c r="TAI36" s="49"/>
      <c r="TAJ36" s="49"/>
      <c r="TAK36" s="24"/>
      <c r="TAL36" s="24"/>
      <c r="TAM36" s="23"/>
      <c r="TAN36" s="23"/>
      <c r="TAO36" s="48"/>
      <c r="TAP36" s="48"/>
      <c r="TAQ36" s="48"/>
      <c r="TAR36" s="48"/>
      <c r="TAS36" s="49"/>
      <c r="TAT36" s="49"/>
      <c r="TAU36" s="49"/>
      <c r="TAV36" s="49"/>
      <c r="TAW36" s="24"/>
      <c r="TAX36" s="24"/>
      <c r="TAY36" s="23"/>
      <c r="TAZ36" s="23"/>
      <c r="TBA36" s="48"/>
      <c r="TBB36" s="48"/>
      <c r="TBC36" s="48"/>
      <c r="TBD36" s="48"/>
      <c r="TBE36" s="49"/>
      <c r="TBF36" s="49"/>
      <c r="TBG36" s="49"/>
      <c r="TBH36" s="49"/>
      <c r="TBI36" s="24"/>
      <c r="TBJ36" s="24"/>
      <c r="TBK36" s="23"/>
      <c r="TBL36" s="23"/>
      <c r="TBM36" s="48"/>
      <c r="TBN36" s="48"/>
      <c r="TBO36" s="48"/>
      <c r="TBP36" s="48"/>
      <c r="TBQ36" s="49"/>
      <c r="TBR36" s="49"/>
      <c r="TBS36" s="49"/>
      <c r="TBT36" s="49"/>
      <c r="TBU36" s="24"/>
      <c r="TBV36" s="24"/>
      <c r="TBW36" s="23"/>
      <c r="TBX36" s="23"/>
      <c r="TBY36" s="48"/>
      <c r="TBZ36" s="48"/>
      <c r="TCA36" s="48"/>
      <c r="TCB36" s="48"/>
      <c r="TCC36" s="49"/>
      <c r="TCD36" s="49"/>
      <c r="TCE36" s="49"/>
      <c r="TCF36" s="49"/>
      <c r="TCG36" s="24"/>
      <c r="TCH36" s="24"/>
      <c r="TCI36" s="23"/>
      <c r="TCJ36" s="23"/>
      <c r="TCK36" s="48"/>
      <c r="TCL36" s="48"/>
      <c r="TCM36" s="48"/>
      <c r="TCN36" s="48"/>
      <c r="TCO36" s="49"/>
      <c r="TCP36" s="49"/>
      <c r="TCQ36" s="49"/>
      <c r="TCR36" s="49"/>
      <c r="TCS36" s="24"/>
      <c r="TCT36" s="24"/>
      <c r="TCU36" s="23"/>
      <c r="TCV36" s="23"/>
      <c r="TCW36" s="48"/>
      <c r="TCX36" s="48"/>
      <c r="TCY36" s="48"/>
      <c r="TCZ36" s="48"/>
      <c r="TDA36" s="49"/>
      <c r="TDB36" s="49"/>
      <c r="TDC36" s="49"/>
      <c r="TDD36" s="49"/>
      <c r="TDE36" s="24"/>
      <c r="TDF36" s="24"/>
      <c r="TDG36" s="23"/>
      <c r="TDH36" s="23"/>
      <c r="TDI36" s="48"/>
      <c r="TDJ36" s="48"/>
      <c r="TDK36" s="48"/>
      <c r="TDL36" s="48"/>
      <c r="TDM36" s="49"/>
      <c r="TDN36" s="49"/>
      <c r="TDO36" s="49"/>
      <c r="TDP36" s="49"/>
      <c r="TDQ36" s="24"/>
      <c r="TDR36" s="24"/>
      <c r="TDS36" s="23"/>
      <c r="TDT36" s="23"/>
      <c r="TDU36" s="48"/>
      <c r="TDV36" s="48"/>
      <c r="TDW36" s="48"/>
      <c r="TDX36" s="48"/>
      <c r="TDY36" s="49"/>
      <c r="TDZ36" s="49"/>
      <c r="TEA36" s="49"/>
      <c r="TEB36" s="49"/>
      <c r="TEC36" s="24"/>
      <c r="TED36" s="24"/>
      <c r="TEE36" s="23"/>
      <c r="TEF36" s="23"/>
      <c r="TEG36" s="48"/>
      <c r="TEH36" s="48"/>
      <c r="TEI36" s="48"/>
      <c r="TEJ36" s="48"/>
      <c r="TEK36" s="49"/>
      <c r="TEL36" s="49"/>
      <c r="TEM36" s="49"/>
      <c r="TEN36" s="49"/>
      <c r="TEO36" s="24"/>
      <c r="TEP36" s="24"/>
      <c r="TEQ36" s="23"/>
      <c r="TER36" s="23"/>
      <c r="TES36" s="48"/>
      <c r="TET36" s="48"/>
      <c r="TEU36" s="48"/>
      <c r="TEV36" s="48"/>
      <c r="TEW36" s="49"/>
      <c r="TEX36" s="49"/>
      <c r="TEY36" s="49"/>
      <c r="TEZ36" s="49"/>
      <c r="TFA36" s="24"/>
      <c r="TFB36" s="24"/>
      <c r="TFC36" s="23"/>
      <c r="TFD36" s="23"/>
      <c r="TFE36" s="48"/>
      <c r="TFF36" s="48"/>
      <c r="TFG36" s="48"/>
      <c r="TFH36" s="48"/>
      <c r="TFI36" s="49"/>
      <c r="TFJ36" s="49"/>
      <c r="TFK36" s="49"/>
      <c r="TFL36" s="49"/>
      <c r="TFM36" s="24"/>
      <c r="TFN36" s="24"/>
      <c r="TFO36" s="23"/>
      <c r="TFP36" s="23"/>
      <c r="TFQ36" s="48"/>
      <c r="TFR36" s="48"/>
      <c r="TFS36" s="48"/>
      <c r="TFT36" s="48"/>
      <c r="TFU36" s="49"/>
      <c r="TFV36" s="49"/>
      <c r="TFW36" s="49"/>
      <c r="TFX36" s="49"/>
      <c r="TFY36" s="24"/>
      <c r="TFZ36" s="24"/>
      <c r="TGA36" s="23"/>
      <c r="TGB36" s="23"/>
      <c r="TGC36" s="48"/>
      <c r="TGD36" s="48"/>
      <c r="TGE36" s="48"/>
      <c r="TGF36" s="48"/>
      <c r="TGG36" s="49"/>
      <c r="TGH36" s="49"/>
      <c r="TGI36" s="49"/>
      <c r="TGJ36" s="49"/>
      <c r="TGK36" s="24"/>
      <c r="TGL36" s="24"/>
      <c r="TGM36" s="23"/>
      <c r="TGN36" s="23"/>
      <c r="TGO36" s="48"/>
      <c r="TGP36" s="48"/>
      <c r="TGQ36" s="48"/>
      <c r="TGR36" s="48"/>
      <c r="TGS36" s="49"/>
      <c r="TGT36" s="49"/>
      <c r="TGU36" s="49"/>
      <c r="TGV36" s="49"/>
      <c r="TGW36" s="24"/>
      <c r="TGX36" s="24"/>
      <c r="TGY36" s="23"/>
      <c r="TGZ36" s="23"/>
      <c r="THA36" s="48"/>
      <c r="THB36" s="48"/>
      <c r="THC36" s="48"/>
      <c r="THD36" s="48"/>
      <c r="THE36" s="49"/>
      <c r="THF36" s="49"/>
      <c r="THG36" s="49"/>
      <c r="THH36" s="49"/>
      <c r="THI36" s="24"/>
      <c r="THJ36" s="24"/>
      <c r="THK36" s="23"/>
      <c r="THL36" s="23"/>
      <c r="THM36" s="48"/>
      <c r="THN36" s="48"/>
      <c r="THO36" s="48"/>
      <c r="THP36" s="48"/>
      <c r="THQ36" s="49"/>
      <c r="THR36" s="49"/>
      <c r="THS36" s="49"/>
      <c r="THT36" s="49"/>
      <c r="THU36" s="24"/>
      <c r="THV36" s="24"/>
      <c r="THW36" s="23"/>
      <c r="THX36" s="23"/>
      <c r="THY36" s="48"/>
      <c r="THZ36" s="48"/>
      <c r="TIA36" s="48"/>
      <c r="TIB36" s="48"/>
      <c r="TIC36" s="49"/>
      <c r="TID36" s="49"/>
      <c r="TIE36" s="49"/>
      <c r="TIF36" s="49"/>
      <c r="TIG36" s="24"/>
      <c r="TIH36" s="24"/>
      <c r="TII36" s="23"/>
      <c r="TIJ36" s="23"/>
      <c r="TIK36" s="48"/>
      <c r="TIL36" s="48"/>
      <c r="TIM36" s="48"/>
      <c r="TIN36" s="48"/>
      <c r="TIO36" s="49"/>
      <c r="TIP36" s="49"/>
      <c r="TIQ36" s="49"/>
      <c r="TIR36" s="49"/>
      <c r="TIS36" s="24"/>
      <c r="TIT36" s="24"/>
      <c r="TIU36" s="23"/>
      <c r="TIV36" s="23"/>
      <c r="TIW36" s="48"/>
      <c r="TIX36" s="48"/>
      <c r="TIY36" s="48"/>
      <c r="TIZ36" s="48"/>
      <c r="TJA36" s="49"/>
      <c r="TJB36" s="49"/>
      <c r="TJC36" s="49"/>
      <c r="TJD36" s="49"/>
      <c r="TJE36" s="24"/>
      <c r="TJF36" s="24"/>
      <c r="TJG36" s="23"/>
      <c r="TJH36" s="23"/>
      <c r="TJI36" s="48"/>
      <c r="TJJ36" s="48"/>
      <c r="TJK36" s="48"/>
      <c r="TJL36" s="48"/>
      <c r="TJM36" s="49"/>
      <c r="TJN36" s="49"/>
      <c r="TJO36" s="49"/>
      <c r="TJP36" s="49"/>
      <c r="TJQ36" s="24"/>
      <c r="TJR36" s="24"/>
      <c r="TJS36" s="23"/>
      <c r="TJT36" s="23"/>
      <c r="TJU36" s="48"/>
      <c r="TJV36" s="48"/>
      <c r="TJW36" s="48"/>
      <c r="TJX36" s="48"/>
      <c r="TJY36" s="49"/>
      <c r="TJZ36" s="49"/>
      <c r="TKA36" s="49"/>
      <c r="TKB36" s="49"/>
      <c r="TKC36" s="24"/>
      <c r="TKD36" s="24"/>
      <c r="TKE36" s="23"/>
      <c r="TKF36" s="23"/>
      <c r="TKG36" s="48"/>
      <c r="TKH36" s="48"/>
      <c r="TKI36" s="48"/>
      <c r="TKJ36" s="48"/>
      <c r="TKK36" s="49"/>
      <c r="TKL36" s="49"/>
      <c r="TKM36" s="49"/>
      <c r="TKN36" s="49"/>
      <c r="TKO36" s="24"/>
      <c r="TKP36" s="24"/>
      <c r="TKQ36" s="23"/>
      <c r="TKR36" s="23"/>
      <c r="TKS36" s="48"/>
      <c r="TKT36" s="48"/>
      <c r="TKU36" s="48"/>
      <c r="TKV36" s="48"/>
      <c r="TKW36" s="49"/>
      <c r="TKX36" s="49"/>
      <c r="TKY36" s="49"/>
      <c r="TKZ36" s="49"/>
      <c r="TLA36" s="24"/>
      <c r="TLB36" s="24"/>
      <c r="TLC36" s="23"/>
      <c r="TLD36" s="23"/>
      <c r="TLE36" s="48"/>
      <c r="TLF36" s="48"/>
      <c r="TLG36" s="48"/>
      <c r="TLH36" s="48"/>
      <c r="TLI36" s="49"/>
      <c r="TLJ36" s="49"/>
      <c r="TLK36" s="49"/>
      <c r="TLL36" s="49"/>
      <c r="TLM36" s="24"/>
      <c r="TLN36" s="24"/>
      <c r="TLO36" s="23"/>
      <c r="TLP36" s="23"/>
      <c r="TLQ36" s="48"/>
      <c r="TLR36" s="48"/>
      <c r="TLS36" s="48"/>
      <c r="TLT36" s="48"/>
      <c r="TLU36" s="49"/>
      <c r="TLV36" s="49"/>
      <c r="TLW36" s="49"/>
      <c r="TLX36" s="49"/>
      <c r="TLY36" s="24"/>
      <c r="TLZ36" s="24"/>
      <c r="TMA36" s="23"/>
      <c r="TMB36" s="23"/>
      <c r="TMC36" s="48"/>
      <c r="TMD36" s="48"/>
      <c r="TME36" s="48"/>
      <c r="TMF36" s="48"/>
      <c r="TMG36" s="49"/>
      <c r="TMH36" s="49"/>
      <c r="TMI36" s="49"/>
      <c r="TMJ36" s="49"/>
      <c r="TMK36" s="24"/>
      <c r="TML36" s="24"/>
      <c r="TMM36" s="23"/>
      <c r="TMN36" s="23"/>
      <c r="TMO36" s="48"/>
      <c r="TMP36" s="48"/>
      <c r="TMQ36" s="48"/>
      <c r="TMR36" s="48"/>
      <c r="TMS36" s="49"/>
      <c r="TMT36" s="49"/>
      <c r="TMU36" s="49"/>
      <c r="TMV36" s="49"/>
      <c r="TMW36" s="24"/>
      <c r="TMX36" s="24"/>
      <c r="TMY36" s="23"/>
      <c r="TMZ36" s="23"/>
      <c r="TNA36" s="48"/>
      <c r="TNB36" s="48"/>
      <c r="TNC36" s="48"/>
      <c r="TND36" s="48"/>
      <c r="TNE36" s="49"/>
      <c r="TNF36" s="49"/>
      <c r="TNG36" s="49"/>
      <c r="TNH36" s="49"/>
      <c r="TNI36" s="24"/>
      <c r="TNJ36" s="24"/>
      <c r="TNK36" s="23"/>
      <c r="TNL36" s="23"/>
      <c r="TNM36" s="48"/>
      <c r="TNN36" s="48"/>
      <c r="TNO36" s="48"/>
      <c r="TNP36" s="48"/>
      <c r="TNQ36" s="49"/>
      <c r="TNR36" s="49"/>
      <c r="TNS36" s="49"/>
      <c r="TNT36" s="49"/>
      <c r="TNU36" s="24"/>
      <c r="TNV36" s="24"/>
      <c r="TNW36" s="23"/>
      <c r="TNX36" s="23"/>
      <c r="TNY36" s="48"/>
      <c r="TNZ36" s="48"/>
      <c r="TOA36" s="48"/>
      <c r="TOB36" s="48"/>
      <c r="TOC36" s="49"/>
      <c r="TOD36" s="49"/>
      <c r="TOE36" s="49"/>
      <c r="TOF36" s="49"/>
      <c r="TOG36" s="24"/>
      <c r="TOH36" s="24"/>
      <c r="TOI36" s="23"/>
      <c r="TOJ36" s="23"/>
      <c r="TOK36" s="48"/>
      <c r="TOL36" s="48"/>
      <c r="TOM36" s="48"/>
      <c r="TON36" s="48"/>
      <c r="TOO36" s="49"/>
      <c r="TOP36" s="49"/>
      <c r="TOQ36" s="49"/>
      <c r="TOR36" s="49"/>
      <c r="TOS36" s="24"/>
      <c r="TOT36" s="24"/>
      <c r="TOU36" s="23"/>
      <c r="TOV36" s="23"/>
      <c r="TOW36" s="48"/>
      <c r="TOX36" s="48"/>
      <c r="TOY36" s="48"/>
      <c r="TOZ36" s="48"/>
      <c r="TPA36" s="49"/>
      <c r="TPB36" s="49"/>
      <c r="TPC36" s="49"/>
      <c r="TPD36" s="49"/>
      <c r="TPE36" s="24"/>
      <c r="TPF36" s="24"/>
      <c r="TPG36" s="23"/>
      <c r="TPH36" s="23"/>
      <c r="TPI36" s="48"/>
      <c r="TPJ36" s="48"/>
      <c r="TPK36" s="48"/>
      <c r="TPL36" s="48"/>
      <c r="TPM36" s="49"/>
      <c r="TPN36" s="49"/>
      <c r="TPO36" s="49"/>
      <c r="TPP36" s="49"/>
      <c r="TPQ36" s="24"/>
      <c r="TPR36" s="24"/>
      <c r="TPS36" s="23"/>
      <c r="TPT36" s="23"/>
      <c r="TPU36" s="48"/>
      <c r="TPV36" s="48"/>
      <c r="TPW36" s="48"/>
      <c r="TPX36" s="48"/>
      <c r="TPY36" s="49"/>
      <c r="TPZ36" s="49"/>
      <c r="TQA36" s="49"/>
      <c r="TQB36" s="49"/>
      <c r="TQC36" s="24"/>
      <c r="TQD36" s="24"/>
      <c r="TQE36" s="23"/>
      <c r="TQF36" s="23"/>
      <c r="TQG36" s="48"/>
      <c r="TQH36" s="48"/>
      <c r="TQI36" s="48"/>
      <c r="TQJ36" s="48"/>
      <c r="TQK36" s="49"/>
      <c r="TQL36" s="49"/>
      <c r="TQM36" s="49"/>
      <c r="TQN36" s="49"/>
      <c r="TQO36" s="24"/>
      <c r="TQP36" s="24"/>
      <c r="TQQ36" s="23"/>
      <c r="TQR36" s="23"/>
      <c r="TQS36" s="48"/>
      <c r="TQT36" s="48"/>
      <c r="TQU36" s="48"/>
      <c r="TQV36" s="48"/>
      <c r="TQW36" s="49"/>
      <c r="TQX36" s="49"/>
      <c r="TQY36" s="49"/>
      <c r="TQZ36" s="49"/>
      <c r="TRA36" s="24"/>
      <c r="TRB36" s="24"/>
      <c r="TRC36" s="23"/>
      <c r="TRD36" s="23"/>
      <c r="TRE36" s="48"/>
      <c r="TRF36" s="48"/>
      <c r="TRG36" s="48"/>
      <c r="TRH36" s="48"/>
      <c r="TRI36" s="49"/>
      <c r="TRJ36" s="49"/>
      <c r="TRK36" s="49"/>
      <c r="TRL36" s="49"/>
      <c r="TRM36" s="24"/>
      <c r="TRN36" s="24"/>
      <c r="TRO36" s="23"/>
      <c r="TRP36" s="23"/>
      <c r="TRQ36" s="48"/>
      <c r="TRR36" s="48"/>
      <c r="TRS36" s="48"/>
      <c r="TRT36" s="48"/>
      <c r="TRU36" s="49"/>
      <c r="TRV36" s="49"/>
      <c r="TRW36" s="49"/>
      <c r="TRX36" s="49"/>
      <c r="TRY36" s="24"/>
      <c r="TRZ36" s="24"/>
      <c r="TSA36" s="23"/>
      <c r="TSB36" s="23"/>
      <c r="TSC36" s="48"/>
      <c r="TSD36" s="48"/>
      <c r="TSE36" s="48"/>
      <c r="TSF36" s="48"/>
      <c r="TSG36" s="49"/>
      <c r="TSH36" s="49"/>
      <c r="TSI36" s="49"/>
      <c r="TSJ36" s="49"/>
      <c r="TSK36" s="24"/>
      <c r="TSL36" s="24"/>
      <c r="TSM36" s="23"/>
      <c r="TSN36" s="23"/>
      <c r="TSO36" s="48"/>
      <c r="TSP36" s="48"/>
      <c r="TSQ36" s="48"/>
      <c r="TSR36" s="48"/>
      <c r="TSS36" s="49"/>
      <c r="TST36" s="49"/>
      <c r="TSU36" s="49"/>
      <c r="TSV36" s="49"/>
      <c r="TSW36" s="24"/>
      <c r="TSX36" s="24"/>
      <c r="TSY36" s="23"/>
      <c r="TSZ36" s="23"/>
      <c r="TTA36" s="48"/>
      <c r="TTB36" s="48"/>
      <c r="TTC36" s="48"/>
      <c r="TTD36" s="48"/>
      <c r="TTE36" s="49"/>
      <c r="TTF36" s="49"/>
      <c r="TTG36" s="49"/>
      <c r="TTH36" s="49"/>
      <c r="TTI36" s="24"/>
      <c r="TTJ36" s="24"/>
      <c r="TTK36" s="23"/>
      <c r="TTL36" s="23"/>
      <c r="TTM36" s="48"/>
      <c r="TTN36" s="48"/>
      <c r="TTO36" s="48"/>
      <c r="TTP36" s="48"/>
      <c r="TTQ36" s="49"/>
      <c r="TTR36" s="49"/>
      <c r="TTS36" s="49"/>
      <c r="TTT36" s="49"/>
      <c r="TTU36" s="24"/>
      <c r="TTV36" s="24"/>
      <c r="TTW36" s="23"/>
      <c r="TTX36" s="23"/>
      <c r="TTY36" s="48"/>
      <c r="TTZ36" s="48"/>
      <c r="TUA36" s="48"/>
      <c r="TUB36" s="48"/>
      <c r="TUC36" s="49"/>
      <c r="TUD36" s="49"/>
      <c r="TUE36" s="49"/>
      <c r="TUF36" s="49"/>
      <c r="TUG36" s="24"/>
      <c r="TUH36" s="24"/>
      <c r="TUI36" s="23"/>
      <c r="TUJ36" s="23"/>
      <c r="TUK36" s="48"/>
      <c r="TUL36" s="48"/>
      <c r="TUM36" s="48"/>
      <c r="TUN36" s="48"/>
      <c r="TUO36" s="49"/>
      <c r="TUP36" s="49"/>
      <c r="TUQ36" s="49"/>
      <c r="TUR36" s="49"/>
      <c r="TUS36" s="24"/>
      <c r="TUT36" s="24"/>
      <c r="TUU36" s="23"/>
      <c r="TUV36" s="23"/>
      <c r="TUW36" s="48"/>
      <c r="TUX36" s="48"/>
      <c r="TUY36" s="48"/>
      <c r="TUZ36" s="48"/>
      <c r="TVA36" s="49"/>
      <c r="TVB36" s="49"/>
      <c r="TVC36" s="49"/>
      <c r="TVD36" s="49"/>
      <c r="TVE36" s="24"/>
      <c r="TVF36" s="24"/>
      <c r="TVG36" s="23"/>
      <c r="TVH36" s="23"/>
      <c r="TVI36" s="48"/>
      <c r="TVJ36" s="48"/>
      <c r="TVK36" s="48"/>
      <c r="TVL36" s="48"/>
      <c r="TVM36" s="49"/>
      <c r="TVN36" s="49"/>
      <c r="TVO36" s="49"/>
      <c r="TVP36" s="49"/>
      <c r="TVQ36" s="24"/>
      <c r="TVR36" s="24"/>
      <c r="TVS36" s="23"/>
      <c r="TVT36" s="23"/>
      <c r="TVU36" s="48"/>
      <c r="TVV36" s="48"/>
      <c r="TVW36" s="48"/>
      <c r="TVX36" s="48"/>
      <c r="TVY36" s="49"/>
      <c r="TVZ36" s="49"/>
      <c r="TWA36" s="49"/>
      <c r="TWB36" s="49"/>
      <c r="TWC36" s="24"/>
      <c r="TWD36" s="24"/>
      <c r="TWE36" s="23"/>
      <c r="TWF36" s="23"/>
      <c r="TWG36" s="48"/>
      <c r="TWH36" s="48"/>
      <c r="TWI36" s="48"/>
      <c r="TWJ36" s="48"/>
      <c r="TWK36" s="49"/>
      <c r="TWL36" s="49"/>
      <c r="TWM36" s="49"/>
      <c r="TWN36" s="49"/>
      <c r="TWO36" s="24"/>
      <c r="TWP36" s="24"/>
      <c r="TWQ36" s="23"/>
      <c r="TWR36" s="23"/>
      <c r="TWS36" s="48"/>
      <c r="TWT36" s="48"/>
      <c r="TWU36" s="48"/>
      <c r="TWV36" s="48"/>
      <c r="TWW36" s="49"/>
      <c r="TWX36" s="49"/>
      <c r="TWY36" s="49"/>
      <c r="TWZ36" s="49"/>
      <c r="TXA36" s="24"/>
      <c r="TXB36" s="24"/>
      <c r="TXC36" s="23"/>
      <c r="TXD36" s="23"/>
      <c r="TXE36" s="48"/>
      <c r="TXF36" s="48"/>
      <c r="TXG36" s="48"/>
      <c r="TXH36" s="48"/>
      <c r="TXI36" s="49"/>
      <c r="TXJ36" s="49"/>
      <c r="TXK36" s="49"/>
      <c r="TXL36" s="49"/>
      <c r="TXM36" s="24"/>
      <c r="TXN36" s="24"/>
      <c r="TXO36" s="23"/>
      <c r="TXP36" s="23"/>
      <c r="TXQ36" s="48"/>
      <c r="TXR36" s="48"/>
      <c r="TXS36" s="48"/>
      <c r="TXT36" s="48"/>
      <c r="TXU36" s="49"/>
      <c r="TXV36" s="49"/>
      <c r="TXW36" s="49"/>
      <c r="TXX36" s="49"/>
      <c r="TXY36" s="24"/>
      <c r="TXZ36" s="24"/>
      <c r="TYA36" s="23"/>
      <c r="TYB36" s="23"/>
      <c r="TYC36" s="48"/>
      <c r="TYD36" s="48"/>
      <c r="TYE36" s="48"/>
      <c r="TYF36" s="48"/>
      <c r="TYG36" s="49"/>
      <c r="TYH36" s="49"/>
      <c r="TYI36" s="49"/>
      <c r="TYJ36" s="49"/>
      <c r="TYK36" s="24"/>
      <c r="TYL36" s="24"/>
      <c r="TYM36" s="23"/>
      <c r="TYN36" s="23"/>
      <c r="TYO36" s="48"/>
      <c r="TYP36" s="48"/>
      <c r="TYQ36" s="48"/>
      <c r="TYR36" s="48"/>
      <c r="TYS36" s="49"/>
      <c r="TYT36" s="49"/>
      <c r="TYU36" s="49"/>
      <c r="TYV36" s="49"/>
      <c r="TYW36" s="24"/>
      <c r="TYX36" s="24"/>
      <c r="TYY36" s="23"/>
      <c r="TYZ36" s="23"/>
      <c r="TZA36" s="48"/>
      <c r="TZB36" s="48"/>
      <c r="TZC36" s="48"/>
      <c r="TZD36" s="48"/>
      <c r="TZE36" s="49"/>
      <c r="TZF36" s="49"/>
      <c r="TZG36" s="49"/>
      <c r="TZH36" s="49"/>
      <c r="TZI36" s="24"/>
      <c r="TZJ36" s="24"/>
      <c r="TZK36" s="23"/>
      <c r="TZL36" s="23"/>
      <c r="TZM36" s="48"/>
      <c r="TZN36" s="48"/>
      <c r="TZO36" s="48"/>
      <c r="TZP36" s="48"/>
      <c r="TZQ36" s="49"/>
      <c r="TZR36" s="49"/>
      <c r="TZS36" s="49"/>
      <c r="TZT36" s="49"/>
      <c r="TZU36" s="24"/>
      <c r="TZV36" s="24"/>
      <c r="TZW36" s="23"/>
      <c r="TZX36" s="23"/>
      <c r="TZY36" s="48"/>
      <c r="TZZ36" s="48"/>
      <c r="UAA36" s="48"/>
      <c r="UAB36" s="48"/>
      <c r="UAC36" s="49"/>
      <c r="UAD36" s="49"/>
      <c r="UAE36" s="49"/>
      <c r="UAF36" s="49"/>
      <c r="UAG36" s="24"/>
      <c r="UAH36" s="24"/>
      <c r="UAI36" s="23"/>
      <c r="UAJ36" s="23"/>
      <c r="UAK36" s="48"/>
      <c r="UAL36" s="48"/>
      <c r="UAM36" s="48"/>
      <c r="UAN36" s="48"/>
      <c r="UAO36" s="49"/>
      <c r="UAP36" s="49"/>
      <c r="UAQ36" s="49"/>
      <c r="UAR36" s="49"/>
      <c r="UAS36" s="24"/>
      <c r="UAT36" s="24"/>
      <c r="UAU36" s="23"/>
      <c r="UAV36" s="23"/>
      <c r="UAW36" s="48"/>
      <c r="UAX36" s="48"/>
      <c r="UAY36" s="48"/>
      <c r="UAZ36" s="48"/>
      <c r="UBA36" s="49"/>
      <c r="UBB36" s="49"/>
      <c r="UBC36" s="49"/>
      <c r="UBD36" s="49"/>
      <c r="UBE36" s="24"/>
      <c r="UBF36" s="24"/>
      <c r="UBG36" s="23"/>
      <c r="UBH36" s="23"/>
      <c r="UBI36" s="48"/>
      <c r="UBJ36" s="48"/>
      <c r="UBK36" s="48"/>
      <c r="UBL36" s="48"/>
      <c r="UBM36" s="49"/>
      <c r="UBN36" s="49"/>
      <c r="UBO36" s="49"/>
      <c r="UBP36" s="49"/>
      <c r="UBQ36" s="24"/>
      <c r="UBR36" s="24"/>
      <c r="UBS36" s="23"/>
      <c r="UBT36" s="23"/>
      <c r="UBU36" s="48"/>
      <c r="UBV36" s="48"/>
      <c r="UBW36" s="48"/>
      <c r="UBX36" s="48"/>
      <c r="UBY36" s="49"/>
      <c r="UBZ36" s="49"/>
      <c r="UCA36" s="49"/>
      <c r="UCB36" s="49"/>
      <c r="UCC36" s="24"/>
      <c r="UCD36" s="24"/>
      <c r="UCE36" s="23"/>
      <c r="UCF36" s="23"/>
      <c r="UCG36" s="48"/>
      <c r="UCH36" s="48"/>
      <c r="UCI36" s="48"/>
      <c r="UCJ36" s="48"/>
      <c r="UCK36" s="49"/>
      <c r="UCL36" s="49"/>
      <c r="UCM36" s="49"/>
      <c r="UCN36" s="49"/>
      <c r="UCO36" s="24"/>
      <c r="UCP36" s="24"/>
      <c r="UCQ36" s="23"/>
      <c r="UCR36" s="23"/>
      <c r="UCS36" s="48"/>
      <c r="UCT36" s="48"/>
      <c r="UCU36" s="48"/>
      <c r="UCV36" s="48"/>
      <c r="UCW36" s="49"/>
      <c r="UCX36" s="49"/>
      <c r="UCY36" s="49"/>
      <c r="UCZ36" s="49"/>
      <c r="UDA36" s="24"/>
      <c r="UDB36" s="24"/>
      <c r="UDC36" s="23"/>
      <c r="UDD36" s="23"/>
      <c r="UDE36" s="48"/>
      <c r="UDF36" s="48"/>
      <c r="UDG36" s="48"/>
      <c r="UDH36" s="48"/>
      <c r="UDI36" s="49"/>
      <c r="UDJ36" s="49"/>
      <c r="UDK36" s="49"/>
      <c r="UDL36" s="49"/>
      <c r="UDM36" s="24"/>
      <c r="UDN36" s="24"/>
      <c r="UDO36" s="23"/>
      <c r="UDP36" s="23"/>
      <c r="UDQ36" s="48"/>
      <c r="UDR36" s="48"/>
      <c r="UDS36" s="48"/>
      <c r="UDT36" s="48"/>
      <c r="UDU36" s="49"/>
      <c r="UDV36" s="49"/>
      <c r="UDW36" s="49"/>
      <c r="UDX36" s="49"/>
      <c r="UDY36" s="24"/>
      <c r="UDZ36" s="24"/>
      <c r="UEA36" s="23"/>
      <c r="UEB36" s="23"/>
      <c r="UEC36" s="48"/>
      <c r="UED36" s="48"/>
      <c r="UEE36" s="48"/>
      <c r="UEF36" s="48"/>
      <c r="UEG36" s="49"/>
      <c r="UEH36" s="49"/>
      <c r="UEI36" s="49"/>
      <c r="UEJ36" s="49"/>
      <c r="UEK36" s="24"/>
      <c r="UEL36" s="24"/>
      <c r="UEM36" s="23"/>
      <c r="UEN36" s="23"/>
      <c r="UEO36" s="48"/>
      <c r="UEP36" s="48"/>
      <c r="UEQ36" s="48"/>
      <c r="UER36" s="48"/>
      <c r="UES36" s="49"/>
      <c r="UET36" s="49"/>
      <c r="UEU36" s="49"/>
      <c r="UEV36" s="49"/>
      <c r="UEW36" s="24"/>
      <c r="UEX36" s="24"/>
      <c r="UEY36" s="23"/>
      <c r="UEZ36" s="23"/>
      <c r="UFA36" s="48"/>
      <c r="UFB36" s="48"/>
      <c r="UFC36" s="48"/>
      <c r="UFD36" s="48"/>
      <c r="UFE36" s="49"/>
      <c r="UFF36" s="49"/>
      <c r="UFG36" s="49"/>
      <c r="UFH36" s="49"/>
      <c r="UFI36" s="24"/>
      <c r="UFJ36" s="24"/>
      <c r="UFK36" s="23"/>
      <c r="UFL36" s="23"/>
      <c r="UFM36" s="48"/>
      <c r="UFN36" s="48"/>
      <c r="UFO36" s="48"/>
      <c r="UFP36" s="48"/>
      <c r="UFQ36" s="49"/>
      <c r="UFR36" s="49"/>
      <c r="UFS36" s="49"/>
      <c r="UFT36" s="49"/>
      <c r="UFU36" s="24"/>
      <c r="UFV36" s="24"/>
      <c r="UFW36" s="23"/>
      <c r="UFX36" s="23"/>
      <c r="UFY36" s="48"/>
      <c r="UFZ36" s="48"/>
      <c r="UGA36" s="48"/>
      <c r="UGB36" s="48"/>
      <c r="UGC36" s="49"/>
      <c r="UGD36" s="49"/>
      <c r="UGE36" s="49"/>
      <c r="UGF36" s="49"/>
      <c r="UGG36" s="24"/>
      <c r="UGH36" s="24"/>
      <c r="UGI36" s="23"/>
      <c r="UGJ36" s="23"/>
      <c r="UGK36" s="48"/>
      <c r="UGL36" s="48"/>
      <c r="UGM36" s="48"/>
      <c r="UGN36" s="48"/>
      <c r="UGO36" s="49"/>
      <c r="UGP36" s="49"/>
      <c r="UGQ36" s="49"/>
      <c r="UGR36" s="49"/>
      <c r="UGS36" s="24"/>
      <c r="UGT36" s="24"/>
      <c r="UGU36" s="23"/>
      <c r="UGV36" s="23"/>
      <c r="UGW36" s="48"/>
      <c r="UGX36" s="48"/>
      <c r="UGY36" s="48"/>
      <c r="UGZ36" s="48"/>
      <c r="UHA36" s="49"/>
      <c r="UHB36" s="49"/>
      <c r="UHC36" s="49"/>
      <c r="UHD36" s="49"/>
      <c r="UHE36" s="24"/>
      <c r="UHF36" s="24"/>
      <c r="UHG36" s="23"/>
      <c r="UHH36" s="23"/>
      <c r="UHI36" s="48"/>
      <c r="UHJ36" s="48"/>
      <c r="UHK36" s="48"/>
      <c r="UHL36" s="48"/>
      <c r="UHM36" s="49"/>
      <c r="UHN36" s="49"/>
      <c r="UHO36" s="49"/>
      <c r="UHP36" s="49"/>
      <c r="UHQ36" s="24"/>
      <c r="UHR36" s="24"/>
      <c r="UHS36" s="23"/>
      <c r="UHT36" s="23"/>
      <c r="UHU36" s="48"/>
      <c r="UHV36" s="48"/>
      <c r="UHW36" s="48"/>
      <c r="UHX36" s="48"/>
      <c r="UHY36" s="49"/>
      <c r="UHZ36" s="49"/>
      <c r="UIA36" s="49"/>
      <c r="UIB36" s="49"/>
      <c r="UIC36" s="24"/>
      <c r="UID36" s="24"/>
      <c r="UIE36" s="23"/>
      <c r="UIF36" s="23"/>
      <c r="UIG36" s="48"/>
      <c r="UIH36" s="48"/>
      <c r="UII36" s="48"/>
      <c r="UIJ36" s="48"/>
      <c r="UIK36" s="49"/>
      <c r="UIL36" s="49"/>
      <c r="UIM36" s="49"/>
      <c r="UIN36" s="49"/>
      <c r="UIO36" s="24"/>
      <c r="UIP36" s="24"/>
      <c r="UIQ36" s="23"/>
      <c r="UIR36" s="23"/>
      <c r="UIS36" s="48"/>
      <c r="UIT36" s="48"/>
      <c r="UIU36" s="48"/>
      <c r="UIV36" s="48"/>
      <c r="UIW36" s="49"/>
      <c r="UIX36" s="49"/>
      <c r="UIY36" s="49"/>
      <c r="UIZ36" s="49"/>
      <c r="UJA36" s="24"/>
      <c r="UJB36" s="24"/>
      <c r="UJC36" s="23"/>
      <c r="UJD36" s="23"/>
      <c r="UJE36" s="48"/>
      <c r="UJF36" s="48"/>
      <c r="UJG36" s="48"/>
      <c r="UJH36" s="48"/>
      <c r="UJI36" s="49"/>
      <c r="UJJ36" s="49"/>
      <c r="UJK36" s="49"/>
      <c r="UJL36" s="49"/>
      <c r="UJM36" s="24"/>
      <c r="UJN36" s="24"/>
      <c r="UJO36" s="23"/>
      <c r="UJP36" s="23"/>
      <c r="UJQ36" s="48"/>
      <c r="UJR36" s="48"/>
      <c r="UJS36" s="48"/>
      <c r="UJT36" s="48"/>
      <c r="UJU36" s="49"/>
      <c r="UJV36" s="49"/>
      <c r="UJW36" s="49"/>
      <c r="UJX36" s="49"/>
      <c r="UJY36" s="24"/>
      <c r="UJZ36" s="24"/>
      <c r="UKA36" s="23"/>
      <c r="UKB36" s="23"/>
      <c r="UKC36" s="48"/>
      <c r="UKD36" s="48"/>
      <c r="UKE36" s="48"/>
      <c r="UKF36" s="48"/>
      <c r="UKG36" s="49"/>
      <c r="UKH36" s="49"/>
      <c r="UKI36" s="49"/>
      <c r="UKJ36" s="49"/>
      <c r="UKK36" s="24"/>
      <c r="UKL36" s="24"/>
      <c r="UKM36" s="23"/>
      <c r="UKN36" s="23"/>
      <c r="UKO36" s="48"/>
      <c r="UKP36" s="48"/>
      <c r="UKQ36" s="48"/>
      <c r="UKR36" s="48"/>
      <c r="UKS36" s="49"/>
      <c r="UKT36" s="49"/>
      <c r="UKU36" s="49"/>
      <c r="UKV36" s="49"/>
      <c r="UKW36" s="24"/>
      <c r="UKX36" s="24"/>
      <c r="UKY36" s="23"/>
      <c r="UKZ36" s="23"/>
      <c r="ULA36" s="48"/>
      <c r="ULB36" s="48"/>
      <c r="ULC36" s="48"/>
      <c r="ULD36" s="48"/>
      <c r="ULE36" s="49"/>
      <c r="ULF36" s="49"/>
      <c r="ULG36" s="49"/>
      <c r="ULH36" s="49"/>
      <c r="ULI36" s="24"/>
      <c r="ULJ36" s="24"/>
      <c r="ULK36" s="23"/>
      <c r="ULL36" s="23"/>
      <c r="ULM36" s="48"/>
      <c r="ULN36" s="48"/>
      <c r="ULO36" s="48"/>
      <c r="ULP36" s="48"/>
      <c r="ULQ36" s="49"/>
      <c r="ULR36" s="49"/>
      <c r="ULS36" s="49"/>
      <c r="ULT36" s="49"/>
      <c r="ULU36" s="24"/>
      <c r="ULV36" s="24"/>
      <c r="ULW36" s="23"/>
      <c r="ULX36" s="23"/>
      <c r="ULY36" s="48"/>
      <c r="ULZ36" s="48"/>
      <c r="UMA36" s="48"/>
      <c r="UMB36" s="48"/>
      <c r="UMC36" s="49"/>
      <c r="UMD36" s="49"/>
      <c r="UME36" s="49"/>
      <c r="UMF36" s="49"/>
      <c r="UMG36" s="24"/>
      <c r="UMH36" s="24"/>
      <c r="UMI36" s="23"/>
      <c r="UMJ36" s="23"/>
      <c r="UMK36" s="48"/>
      <c r="UML36" s="48"/>
      <c r="UMM36" s="48"/>
      <c r="UMN36" s="48"/>
      <c r="UMO36" s="49"/>
      <c r="UMP36" s="49"/>
      <c r="UMQ36" s="49"/>
      <c r="UMR36" s="49"/>
      <c r="UMS36" s="24"/>
      <c r="UMT36" s="24"/>
      <c r="UMU36" s="23"/>
      <c r="UMV36" s="23"/>
      <c r="UMW36" s="48"/>
      <c r="UMX36" s="48"/>
      <c r="UMY36" s="48"/>
      <c r="UMZ36" s="48"/>
      <c r="UNA36" s="49"/>
      <c r="UNB36" s="49"/>
      <c r="UNC36" s="49"/>
      <c r="UND36" s="49"/>
      <c r="UNE36" s="24"/>
      <c r="UNF36" s="24"/>
      <c r="UNG36" s="23"/>
      <c r="UNH36" s="23"/>
      <c r="UNI36" s="48"/>
      <c r="UNJ36" s="48"/>
      <c r="UNK36" s="48"/>
      <c r="UNL36" s="48"/>
      <c r="UNM36" s="49"/>
      <c r="UNN36" s="49"/>
      <c r="UNO36" s="49"/>
      <c r="UNP36" s="49"/>
      <c r="UNQ36" s="24"/>
      <c r="UNR36" s="24"/>
      <c r="UNS36" s="23"/>
      <c r="UNT36" s="23"/>
      <c r="UNU36" s="48"/>
      <c r="UNV36" s="48"/>
      <c r="UNW36" s="48"/>
      <c r="UNX36" s="48"/>
      <c r="UNY36" s="49"/>
      <c r="UNZ36" s="49"/>
      <c r="UOA36" s="49"/>
      <c r="UOB36" s="49"/>
      <c r="UOC36" s="24"/>
      <c r="UOD36" s="24"/>
      <c r="UOE36" s="23"/>
      <c r="UOF36" s="23"/>
      <c r="UOG36" s="48"/>
      <c r="UOH36" s="48"/>
      <c r="UOI36" s="48"/>
      <c r="UOJ36" s="48"/>
      <c r="UOK36" s="49"/>
      <c r="UOL36" s="49"/>
      <c r="UOM36" s="49"/>
      <c r="UON36" s="49"/>
      <c r="UOO36" s="24"/>
      <c r="UOP36" s="24"/>
      <c r="UOQ36" s="23"/>
      <c r="UOR36" s="23"/>
      <c r="UOS36" s="48"/>
      <c r="UOT36" s="48"/>
      <c r="UOU36" s="48"/>
      <c r="UOV36" s="48"/>
      <c r="UOW36" s="49"/>
      <c r="UOX36" s="49"/>
      <c r="UOY36" s="49"/>
      <c r="UOZ36" s="49"/>
      <c r="UPA36" s="24"/>
      <c r="UPB36" s="24"/>
      <c r="UPC36" s="23"/>
      <c r="UPD36" s="23"/>
      <c r="UPE36" s="48"/>
      <c r="UPF36" s="48"/>
      <c r="UPG36" s="48"/>
      <c r="UPH36" s="48"/>
      <c r="UPI36" s="49"/>
      <c r="UPJ36" s="49"/>
      <c r="UPK36" s="49"/>
      <c r="UPL36" s="49"/>
      <c r="UPM36" s="24"/>
      <c r="UPN36" s="24"/>
      <c r="UPO36" s="23"/>
      <c r="UPP36" s="23"/>
      <c r="UPQ36" s="48"/>
      <c r="UPR36" s="48"/>
      <c r="UPS36" s="48"/>
      <c r="UPT36" s="48"/>
      <c r="UPU36" s="49"/>
      <c r="UPV36" s="49"/>
      <c r="UPW36" s="49"/>
      <c r="UPX36" s="49"/>
      <c r="UPY36" s="24"/>
      <c r="UPZ36" s="24"/>
      <c r="UQA36" s="23"/>
      <c r="UQB36" s="23"/>
      <c r="UQC36" s="48"/>
      <c r="UQD36" s="48"/>
      <c r="UQE36" s="48"/>
      <c r="UQF36" s="48"/>
      <c r="UQG36" s="49"/>
      <c r="UQH36" s="49"/>
      <c r="UQI36" s="49"/>
      <c r="UQJ36" s="49"/>
      <c r="UQK36" s="24"/>
      <c r="UQL36" s="24"/>
      <c r="UQM36" s="23"/>
      <c r="UQN36" s="23"/>
      <c r="UQO36" s="48"/>
      <c r="UQP36" s="48"/>
      <c r="UQQ36" s="48"/>
      <c r="UQR36" s="48"/>
      <c r="UQS36" s="49"/>
      <c r="UQT36" s="49"/>
      <c r="UQU36" s="49"/>
      <c r="UQV36" s="49"/>
      <c r="UQW36" s="24"/>
      <c r="UQX36" s="24"/>
      <c r="UQY36" s="23"/>
      <c r="UQZ36" s="23"/>
      <c r="URA36" s="48"/>
      <c r="URB36" s="48"/>
      <c r="URC36" s="48"/>
      <c r="URD36" s="48"/>
      <c r="URE36" s="49"/>
      <c r="URF36" s="49"/>
      <c r="URG36" s="49"/>
      <c r="URH36" s="49"/>
      <c r="URI36" s="24"/>
      <c r="URJ36" s="24"/>
      <c r="URK36" s="23"/>
      <c r="URL36" s="23"/>
      <c r="URM36" s="48"/>
      <c r="URN36" s="48"/>
      <c r="URO36" s="48"/>
      <c r="URP36" s="48"/>
      <c r="URQ36" s="49"/>
      <c r="URR36" s="49"/>
      <c r="URS36" s="49"/>
      <c r="URT36" s="49"/>
      <c r="URU36" s="24"/>
      <c r="URV36" s="24"/>
      <c r="URW36" s="23"/>
      <c r="URX36" s="23"/>
      <c r="URY36" s="48"/>
      <c r="URZ36" s="48"/>
      <c r="USA36" s="48"/>
      <c r="USB36" s="48"/>
      <c r="USC36" s="49"/>
      <c r="USD36" s="49"/>
      <c r="USE36" s="49"/>
      <c r="USF36" s="49"/>
      <c r="USG36" s="24"/>
      <c r="USH36" s="24"/>
      <c r="USI36" s="23"/>
      <c r="USJ36" s="23"/>
      <c r="USK36" s="48"/>
      <c r="USL36" s="48"/>
      <c r="USM36" s="48"/>
      <c r="USN36" s="48"/>
      <c r="USO36" s="49"/>
      <c r="USP36" s="49"/>
      <c r="USQ36" s="49"/>
      <c r="USR36" s="49"/>
      <c r="USS36" s="24"/>
      <c r="UST36" s="24"/>
      <c r="USU36" s="23"/>
      <c r="USV36" s="23"/>
      <c r="USW36" s="48"/>
      <c r="USX36" s="48"/>
      <c r="USY36" s="48"/>
      <c r="USZ36" s="48"/>
      <c r="UTA36" s="49"/>
      <c r="UTB36" s="49"/>
      <c r="UTC36" s="49"/>
      <c r="UTD36" s="49"/>
      <c r="UTE36" s="24"/>
      <c r="UTF36" s="24"/>
      <c r="UTG36" s="23"/>
      <c r="UTH36" s="23"/>
      <c r="UTI36" s="48"/>
      <c r="UTJ36" s="48"/>
      <c r="UTK36" s="48"/>
      <c r="UTL36" s="48"/>
      <c r="UTM36" s="49"/>
      <c r="UTN36" s="49"/>
      <c r="UTO36" s="49"/>
      <c r="UTP36" s="49"/>
      <c r="UTQ36" s="24"/>
      <c r="UTR36" s="24"/>
      <c r="UTS36" s="23"/>
      <c r="UTT36" s="23"/>
      <c r="UTU36" s="48"/>
      <c r="UTV36" s="48"/>
      <c r="UTW36" s="48"/>
      <c r="UTX36" s="48"/>
      <c r="UTY36" s="49"/>
      <c r="UTZ36" s="49"/>
      <c r="UUA36" s="49"/>
      <c r="UUB36" s="49"/>
      <c r="UUC36" s="24"/>
      <c r="UUD36" s="24"/>
      <c r="UUE36" s="23"/>
      <c r="UUF36" s="23"/>
      <c r="UUG36" s="48"/>
      <c r="UUH36" s="48"/>
      <c r="UUI36" s="48"/>
      <c r="UUJ36" s="48"/>
      <c r="UUK36" s="49"/>
      <c r="UUL36" s="49"/>
      <c r="UUM36" s="49"/>
      <c r="UUN36" s="49"/>
      <c r="UUO36" s="24"/>
      <c r="UUP36" s="24"/>
      <c r="UUQ36" s="23"/>
      <c r="UUR36" s="23"/>
      <c r="UUS36" s="48"/>
      <c r="UUT36" s="48"/>
      <c r="UUU36" s="48"/>
      <c r="UUV36" s="48"/>
      <c r="UUW36" s="49"/>
      <c r="UUX36" s="49"/>
      <c r="UUY36" s="49"/>
      <c r="UUZ36" s="49"/>
      <c r="UVA36" s="24"/>
      <c r="UVB36" s="24"/>
      <c r="UVC36" s="23"/>
      <c r="UVD36" s="23"/>
      <c r="UVE36" s="48"/>
      <c r="UVF36" s="48"/>
      <c r="UVG36" s="48"/>
      <c r="UVH36" s="48"/>
      <c r="UVI36" s="49"/>
      <c r="UVJ36" s="49"/>
      <c r="UVK36" s="49"/>
      <c r="UVL36" s="49"/>
      <c r="UVM36" s="24"/>
      <c r="UVN36" s="24"/>
      <c r="UVO36" s="23"/>
      <c r="UVP36" s="23"/>
      <c r="UVQ36" s="48"/>
      <c r="UVR36" s="48"/>
      <c r="UVS36" s="48"/>
      <c r="UVT36" s="48"/>
      <c r="UVU36" s="49"/>
      <c r="UVV36" s="49"/>
      <c r="UVW36" s="49"/>
      <c r="UVX36" s="49"/>
      <c r="UVY36" s="24"/>
      <c r="UVZ36" s="24"/>
      <c r="UWA36" s="23"/>
      <c r="UWB36" s="23"/>
      <c r="UWC36" s="48"/>
      <c r="UWD36" s="48"/>
      <c r="UWE36" s="48"/>
      <c r="UWF36" s="48"/>
      <c r="UWG36" s="49"/>
      <c r="UWH36" s="49"/>
      <c r="UWI36" s="49"/>
      <c r="UWJ36" s="49"/>
      <c r="UWK36" s="24"/>
      <c r="UWL36" s="24"/>
      <c r="UWM36" s="23"/>
      <c r="UWN36" s="23"/>
      <c r="UWO36" s="48"/>
      <c r="UWP36" s="48"/>
      <c r="UWQ36" s="48"/>
      <c r="UWR36" s="48"/>
      <c r="UWS36" s="49"/>
      <c r="UWT36" s="49"/>
      <c r="UWU36" s="49"/>
      <c r="UWV36" s="49"/>
      <c r="UWW36" s="24"/>
      <c r="UWX36" s="24"/>
      <c r="UWY36" s="23"/>
      <c r="UWZ36" s="23"/>
      <c r="UXA36" s="48"/>
      <c r="UXB36" s="48"/>
      <c r="UXC36" s="48"/>
      <c r="UXD36" s="48"/>
      <c r="UXE36" s="49"/>
      <c r="UXF36" s="49"/>
      <c r="UXG36" s="49"/>
      <c r="UXH36" s="49"/>
      <c r="UXI36" s="24"/>
      <c r="UXJ36" s="24"/>
      <c r="UXK36" s="23"/>
      <c r="UXL36" s="23"/>
      <c r="UXM36" s="48"/>
      <c r="UXN36" s="48"/>
      <c r="UXO36" s="48"/>
      <c r="UXP36" s="48"/>
      <c r="UXQ36" s="49"/>
      <c r="UXR36" s="49"/>
      <c r="UXS36" s="49"/>
      <c r="UXT36" s="49"/>
      <c r="UXU36" s="24"/>
      <c r="UXV36" s="24"/>
      <c r="UXW36" s="23"/>
      <c r="UXX36" s="23"/>
      <c r="UXY36" s="48"/>
      <c r="UXZ36" s="48"/>
      <c r="UYA36" s="48"/>
      <c r="UYB36" s="48"/>
      <c r="UYC36" s="49"/>
      <c r="UYD36" s="49"/>
      <c r="UYE36" s="49"/>
      <c r="UYF36" s="49"/>
      <c r="UYG36" s="24"/>
      <c r="UYH36" s="24"/>
      <c r="UYI36" s="23"/>
      <c r="UYJ36" s="23"/>
      <c r="UYK36" s="48"/>
      <c r="UYL36" s="48"/>
      <c r="UYM36" s="48"/>
      <c r="UYN36" s="48"/>
      <c r="UYO36" s="49"/>
      <c r="UYP36" s="49"/>
      <c r="UYQ36" s="49"/>
      <c r="UYR36" s="49"/>
      <c r="UYS36" s="24"/>
      <c r="UYT36" s="24"/>
      <c r="UYU36" s="23"/>
      <c r="UYV36" s="23"/>
      <c r="UYW36" s="48"/>
      <c r="UYX36" s="48"/>
      <c r="UYY36" s="48"/>
      <c r="UYZ36" s="48"/>
      <c r="UZA36" s="49"/>
      <c r="UZB36" s="49"/>
      <c r="UZC36" s="49"/>
      <c r="UZD36" s="49"/>
      <c r="UZE36" s="24"/>
      <c r="UZF36" s="24"/>
      <c r="UZG36" s="23"/>
      <c r="UZH36" s="23"/>
      <c r="UZI36" s="48"/>
      <c r="UZJ36" s="48"/>
      <c r="UZK36" s="48"/>
      <c r="UZL36" s="48"/>
      <c r="UZM36" s="49"/>
      <c r="UZN36" s="49"/>
      <c r="UZO36" s="49"/>
      <c r="UZP36" s="49"/>
      <c r="UZQ36" s="24"/>
      <c r="UZR36" s="24"/>
      <c r="UZS36" s="23"/>
      <c r="UZT36" s="23"/>
      <c r="UZU36" s="48"/>
      <c r="UZV36" s="48"/>
      <c r="UZW36" s="48"/>
      <c r="UZX36" s="48"/>
      <c r="UZY36" s="49"/>
      <c r="UZZ36" s="49"/>
      <c r="VAA36" s="49"/>
      <c r="VAB36" s="49"/>
      <c r="VAC36" s="24"/>
      <c r="VAD36" s="24"/>
      <c r="VAE36" s="23"/>
      <c r="VAF36" s="23"/>
      <c r="VAG36" s="48"/>
      <c r="VAH36" s="48"/>
      <c r="VAI36" s="48"/>
      <c r="VAJ36" s="48"/>
      <c r="VAK36" s="49"/>
      <c r="VAL36" s="49"/>
      <c r="VAM36" s="49"/>
      <c r="VAN36" s="49"/>
      <c r="VAO36" s="24"/>
      <c r="VAP36" s="24"/>
      <c r="VAQ36" s="23"/>
      <c r="VAR36" s="23"/>
      <c r="VAS36" s="48"/>
      <c r="VAT36" s="48"/>
      <c r="VAU36" s="48"/>
      <c r="VAV36" s="48"/>
      <c r="VAW36" s="49"/>
      <c r="VAX36" s="49"/>
      <c r="VAY36" s="49"/>
      <c r="VAZ36" s="49"/>
      <c r="VBA36" s="24"/>
      <c r="VBB36" s="24"/>
      <c r="VBC36" s="23"/>
      <c r="VBD36" s="23"/>
      <c r="VBE36" s="48"/>
      <c r="VBF36" s="48"/>
      <c r="VBG36" s="48"/>
      <c r="VBH36" s="48"/>
      <c r="VBI36" s="49"/>
      <c r="VBJ36" s="49"/>
      <c r="VBK36" s="49"/>
      <c r="VBL36" s="49"/>
      <c r="VBM36" s="24"/>
      <c r="VBN36" s="24"/>
      <c r="VBO36" s="23"/>
      <c r="VBP36" s="23"/>
      <c r="VBQ36" s="48"/>
      <c r="VBR36" s="48"/>
      <c r="VBS36" s="48"/>
      <c r="VBT36" s="48"/>
      <c r="VBU36" s="49"/>
      <c r="VBV36" s="49"/>
      <c r="VBW36" s="49"/>
      <c r="VBX36" s="49"/>
      <c r="VBY36" s="24"/>
      <c r="VBZ36" s="24"/>
      <c r="VCA36" s="23"/>
      <c r="VCB36" s="23"/>
      <c r="VCC36" s="48"/>
      <c r="VCD36" s="48"/>
      <c r="VCE36" s="48"/>
      <c r="VCF36" s="48"/>
      <c r="VCG36" s="49"/>
      <c r="VCH36" s="49"/>
      <c r="VCI36" s="49"/>
      <c r="VCJ36" s="49"/>
      <c r="VCK36" s="24"/>
      <c r="VCL36" s="24"/>
      <c r="VCM36" s="23"/>
      <c r="VCN36" s="23"/>
      <c r="VCO36" s="48"/>
      <c r="VCP36" s="48"/>
      <c r="VCQ36" s="48"/>
      <c r="VCR36" s="48"/>
      <c r="VCS36" s="49"/>
      <c r="VCT36" s="49"/>
      <c r="VCU36" s="49"/>
      <c r="VCV36" s="49"/>
      <c r="VCW36" s="24"/>
      <c r="VCX36" s="24"/>
      <c r="VCY36" s="23"/>
      <c r="VCZ36" s="23"/>
      <c r="VDA36" s="48"/>
      <c r="VDB36" s="48"/>
      <c r="VDC36" s="48"/>
      <c r="VDD36" s="48"/>
      <c r="VDE36" s="49"/>
      <c r="VDF36" s="49"/>
      <c r="VDG36" s="49"/>
      <c r="VDH36" s="49"/>
      <c r="VDI36" s="24"/>
      <c r="VDJ36" s="24"/>
      <c r="VDK36" s="23"/>
      <c r="VDL36" s="23"/>
      <c r="VDM36" s="48"/>
      <c r="VDN36" s="48"/>
      <c r="VDO36" s="48"/>
      <c r="VDP36" s="48"/>
      <c r="VDQ36" s="49"/>
      <c r="VDR36" s="49"/>
      <c r="VDS36" s="49"/>
      <c r="VDT36" s="49"/>
      <c r="VDU36" s="24"/>
      <c r="VDV36" s="24"/>
      <c r="VDW36" s="23"/>
      <c r="VDX36" s="23"/>
      <c r="VDY36" s="48"/>
      <c r="VDZ36" s="48"/>
      <c r="VEA36" s="48"/>
      <c r="VEB36" s="48"/>
      <c r="VEC36" s="49"/>
      <c r="VED36" s="49"/>
      <c r="VEE36" s="49"/>
      <c r="VEF36" s="49"/>
      <c r="VEG36" s="24"/>
      <c r="VEH36" s="24"/>
      <c r="VEI36" s="23"/>
      <c r="VEJ36" s="23"/>
      <c r="VEK36" s="48"/>
      <c r="VEL36" s="48"/>
      <c r="VEM36" s="48"/>
      <c r="VEN36" s="48"/>
      <c r="VEO36" s="49"/>
      <c r="VEP36" s="49"/>
      <c r="VEQ36" s="49"/>
      <c r="VER36" s="49"/>
      <c r="VES36" s="24"/>
      <c r="VET36" s="24"/>
      <c r="VEU36" s="23"/>
      <c r="VEV36" s="23"/>
      <c r="VEW36" s="48"/>
      <c r="VEX36" s="48"/>
      <c r="VEY36" s="48"/>
      <c r="VEZ36" s="48"/>
      <c r="VFA36" s="49"/>
      <c r="VFB36" s="49"/>
      <c r="VFC36" s="49"/>
      <c r="VFD36" s="49"/>
      <c r="VFE36" s="24"/>
      <c r="VFF36" s="24"/>
      <c r="VFG36" s="23"/>
      <c r="VFH36" s="23"/>
      <c r="VFI36" s="48"/>
      <c r="VFJ36" s="48"/>
      <c r="VFK36" s="48"/>
      <c r="VFL36" s="48"/>
      <c r="VFM36" s="49"/>
      <c r="VFN36" s="49"/>
      <c r="VFO36" s="49"/>
      <c r="VFP36" s="49"/>
      <c r="VFQ36" s="24"/>
      <c r="VFR36" s="24"/>
      <c r="VFS36" s="23"/>
      <c r="VFT36" s="23"/>
      <c r="VFU36" s="48"/>
      <c r="VFV36" s="48"/>
      <c r="VFW36" s="48"/>
      <c r="VFX36" s="48"/>
      <c r="VFY36" s="49"/>
      <c r="VFZ36" s="49"/>
      <c r="VGA36" s="49"/>
      <c r="VGB36" s="49"/>
      <c r="VGC36" s="24"/>
      <c r="VGD36" s="24"/>
      <c r="VGE36" s="23"/>
      <c r="VGF36" s="23"/>
      <c r="VGG36" s="48"/>
      <c r="VGH36" s="48"/>
      <c r="VGI36" s="48"/>
      <c r="VGJ36" s="48"/>
      <c r="VGK36" s="49"/>
      <c r="VGL36" s="49"/>
      <c r="VGM36" s="49"/>
      <c r="VGN36" s="49"/>
      <c r="VGO36" s="24"/>
      <c r="VGP36" s="24"/>
      <c r="VGQ36" s="23"/>
      <c r="VGR36" s="23"/>
      <c r="VGS36" s="48"/>
      <c r="VGT36" s="48"/>
      <c r="VGU36" s="48"/>
      <c r="VGV36" s="48"/>
      <c r="VGW36" s="49"/>
      <c r="VGX36" s="49"/>
      <c r="VGY36" s="49"/>
      <c r="VGZ36" s="49"/>
      <c r="VHA36" s="24"/>
      <c r="VHB36" s="24"/>
      <c r="VHC36" s="23"/>
      <c r="VHD36" s="23"/>
      <c r="VHE36" s="48"/>
      <c r="VHF36" s="48"/>
      <c r="VHG36" s="48"/>
      <c r="VHH36" s="48"/>
      <c r="VHI36" s="49"/>
      <c r="VHJ36" s="49"/>
      <c r="VHK36" s="49"/>
      <c r="VHL36" s="49"/>
      <c r="VHM36" s="24"/>
      <c r="VHN36" s="24"/>
      <c r="VHO36" s="23"/>
      <c r="VHP36" s="23"/>
      <c r="VHQ36" s="48"/>
      <c r="VHR36" s="48"/>
      <c r="VHS36" s="48"/>
      <c r="VHT36" s="48"/>
      <c r="VHU36" s="49"/>
      <c r="VHV36" s="49"/>
      <c r="VHW36" s="49"/>
      <c r="VHX36" s="49"/>
      <c r="VHY36" s="24"/>
      <c r="VHZ36" s="24"/>
      <c r="VIA36" s="23"/>
      <c r="VIB36" s="23"/>
      <c r="VIC36" s="48"/>
      <c r="VID36" s="48"/>
      <c r="VIE36" s="48"/>
      <c r="VIF36" s="48"/>
      <c r="VIG36" s="49"/>
      <c r="VIH36" s="49"/>
      <c r="VII36" s="49"/>
      <c r="VIJ36" s="49"/>
      <c r="VIK36" s="24"/>
      <c r="VIL36" s="24"/>
      <c r="VIM36" s="23"/>
      <c r="VIN36" s="23"/>
      <c r="VIO36" s="48"/>
      <c r="VIP36" s="48"/>
      <c r="VIQ36" s="48"/>
      <c r="VIR36" s="48"/>
      <c r="VIS36" s="49"/>
      <c r="VIT36" s="49"/>
      <c r="VIU36" s="49"/>
      <c r="VIV36" s="49"/>
      <c r="VIW36" s="24"/>
      <c r="VIX36" s="24"/>
      <c r="VIY36" s="23"/>
      <c r="VIZ36" s="23"/>
      <c r="VJA36" s="48"/>
      <c r="VJB36" s="48"/>
      <c r="VJC36" s="48"/>
      <c r="VJD36" s="48"/>
      <c r="VJE36" s="49"/>
      <c r="VJF36" s="49"/>
      <c r="VJG36" s="49"/>
      <c r="VJH36" s="49"/>
      <c r="VJI36" s="24"/>
      <c r="VJJ36" s="24"/>
      <c r="VJK36" s="23"/>
      <c r="VJL36" s="23"/>
      <c r="VJM36" s="48"/>
      <c r="VJN36" s="48"/>
      <c r="VJO36" s="48"/>
      <c r="VJP36" s="48"/>
      <c r="VJQ36" s="49"/>
      <c r="VJR36" s="49"/>
      <c r="VJS36" s="49"/>
      <c r="VJT36" s="49"/>
      <c r="VJU36" s="24"/>
      <c r="VJV36" s="24"/>
      <c r="VJW36" s="23"/>
      <c r="VJX36" s="23"/>
      <c r="VJY36" s="48"/>
      <c r="VJZ36" s="48"/>
      <c r="VKA36" s="48"/>
      <c r="VKB36" s="48"/>
      <c r="VKC36" s="49"/>
      <c r="VKD36" s="49"/>
      <c r="VKE36" s="49"/>
      <c r="VKF36" s="49"/>
      <c r="VKG36" s="24"/>
      <c r="VKH36" s="24"/>
      <c r="VKI36" s="23"/>
      <c r="VKJ36" s="23"/>
      <c r="VKK36" s="48"/>
      <c r="VKL36" s="48"/>
      <c r="VKM36" s="48"/>
      <c r="VKN36" s="48"/>
      <c r="VKO36" s="49"/>
      <c r="VKP36" s="49"/>
      <c r="VKQ36" s="49"/>
      <c r="VKR36" s="49"/>
      <c r="VKS36" s="24"/>
      <c r="VKT36" s="24"/>
      <c r="VKU36" s="23"/>
      <c r="VKV36" s="23"/>
      <c r="VKW36" s="48"/>
      <c r="VKX36" s="48"/>
      <c r="VKY36" s="48"/>
      <c r="VKZ36" s="48"/>
      <c r="VLA36" s="49"/>
      <c r="VLB36" s="49"/>
      <c r="VLC36" s="49"/>
      <c r="VLD36" s="49"/>
      <c r="VLE36" s="24"/>
      <c r="VLF36" s="24"/>
      <c r="VLG36" s="23"/>
      <c r="VLH36" s="23"/>
      <c r="VLI36" s="48"/>
      <c r="VLJ36" s="48"/>
      <c r="VLK36" s="48"/>
      <c r="VLL36" s="48"/>
      <c r="VLM36" s="49"/>
      <c r="VLN36" s="49"/>
      <c r="VLO36" s="49"/>
      <c r="VLP36" s="49"/>
      <c r="VLQ36" s="24"/>
      <c r="VLR36" s="24"/>
      <c r="VLS36" s="23"/>
      <c r="VLT36" s="23"/>
      <c r="VLU36" s="48"/>
      <c r="VLV36" s="48"/>
      <c r="VLW36" s="48"/>
      <c r="VLX36" s="48"/>
      <c r="VLY36" s="49"/>
      <c r="VLZ36" s="49"/>
      <c r="VMA36" s="49"/>
      <c r="VMB36" s="49"/>
      <c r="VMC36" s="24"/>
      <c r="VMD36" s="24"/>
      <c r="VME36" s="23"/>
      <c r="VMF36" s="23"/>
      <c r="VMG36" s="48"/>
      <c r="VMH36" s="48"/>
      <c r="VMI36" s="48"/>
      <c r="VMJ36" s="48"/>
      <c r="VMK36" s="49"/>
      <c r="VML36" s="49"/>
      <c r="VMM36" s="49"/>
      <c r="VMN36" s="49"/>
      <c r="VMO36" s="24"/>
      <c r="VMP36" s="24"/>
      <c r="VMQ36" s="23"/>
      <c r="VMR36" s="23"/>
      <c r="VMS36" s="48"/>
      <c r="VMT36" s="48"/>
      <c r="VMU36" s="48"/>
      <c r="VMV36" s="48"/>
      <c r="VMW36" s="49"/>
      <c r="VMX36" s="49"/>
      <c r="VMY36" s="49"/>
      <c r="VMZ36" s="49"/>
      <c r="VNA36" s="24"/>
      <c r="VNB36" s="24"/>
      <c r="VNC36" s="23"/>
      <c r="VND36" s="23"/>
      <c r="VNE36" s="48"/>
      <c r="VNF36" s="48"/>
      <c r="VNG36" s="48"/>
      <c r="VNH36" s="48"/>
      <c r="VNI36" s="49"/>
      <c r="VNJ36" s="49"/>
      <c r="VNK36" s="49"/>
      <c r="VNL36" s="49"/>
      <c r="VNM36" s="24"/>
      <c r="VNN36" s="24"/>
      <c r="VNO36" s="23"/>
      <c r="VNP36" s="23"/>
      <c r="VNQ36" s="48"/>
      <c r="VNR36" s="48"/>
      <c r="VNS36" s="48"/>
      <c r="VNT36" s="48"/>
      <c r="VNU36" s="49"/>
      <c r="VNV36" s="49"/>
      <c r="VNW36" s="49"/>
      <c r="VNX36" s="49"/>
      <c r="VNY36" s="24"/>
      <c r="VNZ36" s="24"/>
      <c r="VOA36" s="23"/>
      <c r="VOB36" s="23"/>
      <c r="VOC36" s="48"/>
      <c r="VOD36" s="48"/>
      <c r="VOE36" s="48"/>
      <c r="VOF36" s="48"/>
      <c r="VOG36" s="49"/>
      <c r="VOH36" s="49"/>
      <c r="VOI36" s="49"/>
      <c r="VOJ36" s="49"/>
      <c r="VOK36" s="24"/>
      <c r="VOL36" s="24"/>
      <c r="VOM36" s="23"/>
      <c r="VON36" s="23"/>
      <c r="VOO36" s="48"/>
      <c r="VOP36" s="48"/>
      <c r="VOQ36" s="48"/>
      <c r="VOR36" s="48"/>
      <c r="VOS36" s="49"/>
      <c r="VOT36" s="49"/>
      <c r="VOU36" s="49"/>
      <c r="VOV36" s="49"/>
      <c r="VOW36" s="24"/>
      <c r="VOX36" s="24"/>
      <c r="VOY36" s="23"/>
      <c r="VOZ36" s="23"/>
      <c r="VPA36" s="48"/>
      <c r="VPB36" s="48"/>
      <c r="VPC36" s="48"/>
      <c r="VPD36" s="48"/>
      <c r="VPE36" s="49"/>
      <c r="VPF36" s="49"/>
      <c r="VPG36" s="49"/>
      <c r="VPH36" s="49"/>
      <c r="VPI36" s="24"/>
      <c r="VPJ36" s="24"/>
      <c r="VPK36" s="23"/>
      <c r="VPL36" s="23"/>
      <c r="VPM36" s="48"/>
      <c r="VPN36" s="48"/>
      <c r="VPO36" s="48"/>
      <c r="VPP36" s="48"/>
      <c r="VPQ36" s="49"/>
      <c r="VPR36" s="49"/>
      <c r="VPS36" s="49"/>
      <c r="VPT36" s="49"/>
      <c r="VPU36" s="24"/>
      <c r="VPV36" s="24"/>
      <c r="VPW36" s="23"/>
      <c r="VPX36" s="23"/>
      <c r="VPY36" s="48"/>
      <c r="VPZ36" s="48"/>
      <c r="VQA36" s="48"/>
      <c r="VQB36" s="48"/>
      <c r="VQC36" s="49"/>
      <c r="VQD36" s="49"/>
      <c r="VQE36" s="49"/>
      <c r="VQF36" s="49"/>
      <c r="VQG36" s="24"/>
      <c r="VQH36" s="24"/>
      <c r="VQI36" s="23"/>
      <c r="VQJ36" s="23"/>
      <c r="VQK36" s="48"/>
      <c r="VQL36" s="48"/>
      <c r="VQM36" s="48"/>
      <c r="VQN36" s="48"/>
      <c r="VQO36" s="49"/>
      <c r="VQP36" s="49"/>
      <c r="VQQ36" s="49"/>
      <c r="VQR36" s="49"/>
      <c r="VQS36" s="24"/>
      <c r="VQT36" s="24"/>
      <c r="VQU36" s="23"/>
      <c r="VQV36" s="23"/>
      <c r="VQW36" s="48"/>
      <c r="VQX36" s="48"/>
      <c r="VQY36" s="48"/>
      <c r="VQZ36" s="48"/>
      <c r="VRA36" s="49"/>
      <c r="VRB36" s="49"/>
      <c r="VRC36" s="49"/>
      <c r="VRD36" s="49"/>
      <c r="VRE36" s="24"/>
      <c r="VRF36" s="24"/>
      <c r="VRG36" s="23"/>
      <c r="VRH36" s="23"/>
      <c r="VRI36" s="48"/>
      <c r="VRJ36" s="48"/>
      <c r="VRK36" s="48"/>
      <c r="VRL36" s="48"/>
      <c r="VRM36" s="49"/>
      <c r="VRN36" s="49"/>
      <c r="VRO36" s="49"/>
      <c r="VRP36" s="49"/>
      <c r="VRQ36" s="24"/>
      <c r="VRR36" s="24"/>
      <c r="VRS36" s="23"/>
      <c r="VRT36" s="23"/>
      <c r="VRU36" s="48"/>
      <c r="VRV36" s="48"/>
      <c r="VRW36" s="48"/>
      <c r="VRX36" s="48"/>
      <c r="VRY36" s="49"/>
      <c r="VRZ36" s="49"/>
      <c r="VSA36" s="49"/>
      <c r="VSB36" s="49"/>
      <c r="VSC36" s="24"/>
      <c r="VSD36" s="24"/>
      <c r="VSE36" s="23"/>
      <c r="VSF36" s="23"/>
      <c r="VSG36" s="48"/>
      <c r="VSH36" s="48"/>
      <c r="VSI36" s="48"/>
      <c r="VSJ36" s="48"/>
      <c r="VSK36" s="49"/>
      <c r="VSL36" s="49"/>
      <c r="VSM36" s="49"/>
      <c r="VSN36" s="49"/>
      <c r="VSO36" s="24"/>
      <c r="VSP36" s="24"/>
      <c r="VSQ36" s="23"/>
      <c r="VSR36" s="23"/>
      <c r="VSS36" s="48"/>
      <c r="VST36" s="48"/>
      <c r="VSU36" s="48"/>
      <c r="VSV36" s="48"/>
      <c r="VSW36" s="49"/>
      <c r="VSX36" s="49"/>
      <c r="VSY36" s="49"/>
      <c r="VSZ36" s="49"/>
      <c r="VTA36" s="24"/>
      <c r="VTB36" s="24"/>
      <c r="VTC36" s="23"/>
      <c r="VTD36" s="23"/>
      <c r="VTE36" s="48"/>
      <c r="VTF36" s="48"/>
      <c r="VTG36" s="48"/>
      <c r="VTH36" s="48"/>
      <c r="VTI36" s="49"/>
      <c r="VTJ36" s="49"/>
      <c r="VTK36" s="49"/>
      <c r="VTL36" s="49"/>
      <c r="VTM36" s="24"/>
      <c r="VTN36" s="24"/>
      <c r="VTO36" s="23"/>
      <c r="VTP36" s="23"/>
      <c r="VTQ36" s="48"/>
      <c r="VTR36" s="48"/>
      <c r="VTS36" s="48"/>
      <c r="VTT36" s="48"/>
      <c r="VTU36" s="49"/>
      <c r="VTV36" s="49"/>
      <c r="VTW36" s="49"/>
      <c r="VTX36" s="49"/>
      <c r="VTY36" s="24"/>
      <c r="VTZ36" s="24"/>
      <c r="VUA36" s="23"/>
      <c r="VUB36" s="23"/>
      <c r="VUC36" s="48"/>
      <c r="VUD36" s="48"/>
      <c r="VUE36" s="48"/>
      <c r="VUF36" s="48"/>
      <c r="VUG36" s="49"/>
      <c r="VUH36" s="49"/>
      <c r="VUI36" s="49"/>
      <c r="VUJ36" s="49"/>
      <c r="VUK36" s="24"/>
      <c r="VUL36" s="24"/>
      <c r="VUM36" s="23"/>
      <c r="VUN36" s="23"/>
      <c r="VUO36" s="48"/>
      <c r="VUP36" s="48"/>
      <c r="VUQ36" s="48"/>
      <c r="VUR36" s="48"/>
      <c r="VUS36" s="49"/>
      <c r="VUT36" s="49"/>
      <c r="VUU36" s="49"/>
      <c r="VUV36" s="49"/>
      <c r="VUW36" s="24"/>
      <c r="VUX36" s="24"/>
      <c r="VUY36" s="23"/>
      <c r="VUZ36" s="23"/>
      <c r="VVA36" s="48"/>
      <c r="VVB36" s="48"/>
      <c r="VVC36" s="48"/>
      <c r="VVD36" s="48"/>
      <c r="VVE36" s="49"/>
      <c r="VVF36" s="49"/>
      <c r="VVG36" s="49"/>
      <c r="VVH36" s="49"/>
      <c r="VVI36" s="24"/>
      <c r="VVJ36" s="24"/>
      <c r="VVK36" s="23"/>
      <c r="VVL36" s="23"/>
      <c r="VVM36" s="48"/>
      <c r="VVN36" s="48"/>
      <c r="VVO36" s="48"/>
      <c r="VVP36" s="48"/>
      <c r="VVQ36" s="49"/>
      <c r="VVR36" s="49"/>
      <c r="VVS36" s="49"/>
      <c r="VVT36" s="49"/>
      <c r="VVU36" s="24"/>
      <c r="VVV36" s="24"/>
      <c r="VVW36" s="23"/>
      <c r="VVX36" s="23"/>
      <c r="VVY36" s="48"/>
      <c r="VVZ36" s="48"/>
      <c r="VWA36" s="48"/>
      <c r="VWB36" s="48"/>
      <c r="VWC36" s="49"/>
      <c r="VWD36" s="49"/>
      <c r="VWE36" s="49"/>
      <c r="VWF36" s="49"/>
      <c r="VWG36" s="24"/>
      <c r="VWH36" s="24"/>
      <c r="VWI36" s="23"/>
      <c r="VWJ36" s="23"/>
      <c r="VWK36" s="48"/>
      <c r="VWL36" s="48"/>
      <c r="VWM36" s="48"/>
      <c r="VWN36" s="48"/>
      <c r="VWO36" s="49"/>
      <c r="VWP36" s="49"/>
      <c r="VWQ36" s="49"/>
      <c r="VWR36" s="49"/>
      <c r="VWS36" s="24"/>
      <c r="VWT36" s="24"/>
      <c r="VWU36" s="23"/>
      <c r="VWV36" s="23"/>
      <c r="VWW36" s="48"/>
      <c r="VWX36" s="48"/>
      <c r="VWY36" s="48"/>
      <c r="VWZ36" s="48"/>
      <c r="VXA36" s="49"/>
      <c r="VXB36" s="49"/>
      <c r="VXC36" s="49"/>
      <c r="VXD36" s="49"/>
      <c r="VXE36" s="24"/>
      <c r="VXF36" s="24"/>
      <c r="VXG36" s="23"/>
      <c r="VXH36" s="23"/>
      <c r="VXI36" s="48"/>
      <c r="VXJ36" s="48"/>
      <c r="VXK36" s="48"/>
      <c r="VXL36" s="48"/>
      <c r="VXM36" s="49"/>
      <c r="VXN36" s="49"/>
      <c r="VXO36" s="49"/>
      <c r="VXP36" s="49"/>
      <c r="VXQ36" s="24"/>
      <c r="VXR36" s="24"/>
      <c r="VXS36" s="23"/>
      <c r="VXT36" s="23"/>
      <c r="VXU36" s="48"/>
      <c r="VXV36" s="48"/>
      <c r="VXW36" s="48"/>
      <c r="VXX36" s="48"/>
      <c r="VXY36" s="49"/>
      <c r="VXZ36" s="49"/>
      <c r="VYA36" s="49"/>
      <c r="VYB36" s="49"/>
      <c r="VYC36" s="24"/>
      <c r="VYD36" s="24"/>
      <c r="VYE36" s="23"/>
      <c r="VYF36" s="23"/>
      <c r="VYG36" s="48"/>
      <c r="VYH36" s="48"/>
      <c r="VYI36" s="48"/>
      <c r="VYJ36" s="48"/>
      <c r="VYK36" s="49"/>
      <c r="VYL36" s="49"/>
      <c r="VYM36" s="49"/>
      <c r="VYN36" s="49"/>
      <c r="VYO36" s="24"/>
      <c r="VYP36" s="24"/>
      <c r="VYQ36" s="23"/>
      <c r="VYR36" s="23"/>
      <c r="VYS36" s="48"/>
      <c r="VYT36" s="48"/>
      <c r="VYU36" s="48"/>
      <c r="VYV36" s="48"/>
      <c r="VYW36" s="49"/>
      <c r="VYX36" s="49"/>
      <c r="VYY36" s="49"/>
      <c r="VYZ36" s="49"/>
      <c r="VZA36" s="24"/>
      <c r="VZB36" s="24"/>
      <c r="VZC36" s="23"/>
      <c r="VZD36" s="23"/>
      <c r="VZE36" s="48"/>
      <c r="VZF36" s="48"/>
      <c r="VZG36" s="48"/>
      <c r="VZH36" s="48"/>
      <c r="VZI36" s="49"/>
      <c r="VZJ36" s="49"/>
      <c r="VZK36" s="49"/>
      <c r="VZL36" s="49"/>
      <c r="VZM36" s="24"/>
      <c r="VZN36" s="24"/>
      <c r="VZO36" s="23"/>
      <c r="VZP36" s="23"/>
      <c r="VZQ36" s="48"/>
      <c r="VZR36" s="48"/>
      <c r="VZS36" s="48"/>
      <c r="VZT36" s="48"/>
      <c r="VZU36" s="49"/>
      <c r="VZV36" s="49"/>
      <c r="VZW36" s="49"/>
      <c r="VZX36" s="49"/>
      <c r="VZY36" s="24"/>
      <c r="VZZ36" s="24"/>
      <c r="WAA36" s="23"/>
      <c r="WAB36" s="23"/>
      <c r="WAC36" s="48"/>
      <c r="WAD36" s="48"/>
      <c r="WAE36" s="48"/>
      <c r="WAF36" s="48"/>
      <c r="WAG36" s="49"/>
      <c r="WAH36" s="49"/>
      <c r="WAI36" s="49"/>
      <c r="WAJ36" s="49"/>
      <c r="WAK36" s="24"/>
      <c r="WAL36" s="24"/>
      <c r="WAM36" s="23"/>
      <c r="WAN36" s="23"/>
      <c r="WAO36" s="48"/>
      <c r="WAP36" s="48"/>
      <c r="WAQ36" s="48"/>
      <c r="WAR36" s="48"/>
      <c r="WAS36" s="49"/>
      <c r="WAT36" s="49"/>
      <c r="WAU36" s="49"/>
      <c r="WAV36" s="49"/>
      <c r="WAW36" s="24"/>
      <c r="WAX36" s="24"/>
      <c r="WAY36" s="23"/>
      <c r="WAZ36" s="23"/>
      <c r="WBA36" s="48"/>
      <c r="WBB36" s="48"/>
      <c r="WBC36" s="48"/>
      <c r="WBD36" s="48"/>
      <c r="WBE36" s="49"/>
      <c r="WBF36" s="49"/>
      <c r="WBG36" s="49"/>
      <c r="WBH36" s="49"/>
      <c r="WBI36" s="24"/>
      <c r="WBJ36" s="24"/>
      <c r="WBK36" s="23"/>
      <c r="WBL36" s="23"/>
      <c r="WBM36" s="48"/>
      <c r="WBN36" s="48"/>
      <c r="WBO36" s="48"/>
      <c r="WBP36" s="48"/>
      <c r="WBQ36" s="49"/>
      <c r="WBR36" s="49"/>
      <c r="WBS36" s="49"/>
      <c r="WBT36" s="49"/>
      <c r="WBU36" s="24"/>
      <c r="WBV36" s="24"/>
      <c r="WBW36" s="23"/>
      <c r="WBX36" s="23"/>
      <c r="WBY36" s="48"/>
      <c r="WBZ36" s="48"/>
      <c r="WCA36" s="48"/>
      <c r="WCB36" s="48"/>
      <c r="WCC36" s="49"/>
      <c r="WCD36" s="49"/>
      <c r="WCE36" s="49"/>
      <c r="WCF36" s="49"/>
      <c r="WCG36" s="24"/>
      <c r="WCH36" s="24"/>
      <c r="WCI36" s="23"/>
      <c r="WCJ36" s="23"/>
      <c r="WCK36" s="48"/>
      <c r="WCL36" s="48"/>
      <c r="WCM36" s="48"/>
      <c r="WCN36" s="48"/>
      <c r="WCO36" s="49"/>
      <c r="WCP36" s="49"/>
      <c r="WCQ36" s="49"/>
      <c r="WCR36" s="49"/>
      <c r="WCS36" s="24"/>
      <c r="WCT36" s="24"/>
      <c r="WCU36" s="23"/>
      <c r="WCV36" s="23"/>
      <c r="WCW36" s="48"/>
      <c r="WCX36" s="48"/>
      <c r="WCY36" s="48"/>
      <c r="WCZ36" s="48"/>
      <c r="WDA36" s="49"/>
      <c r="WDB36" s="49"/>
      <c r="WDC36" s="49"/>
      <c r="WDD36" s="49"/>
      <c r="WDE36" s="24"/>
      <c r="WDF36" s="24"/>
      <c r="WDG36" s="23"/>
      <c r="WDH36" s="23"/>
      <c r="WDI36" s="48"/>
      <c r="WDJ36" s="48"/>
      <c r="WDK36" s="48"/>
      <c r="WDL36" s="48"/>
      <c r="WDM36" s="49"/>
      <c r="WDN36" s="49"/>
      <c r="WDO36" s="49"/>
      <c r="WDP36" s="49"/>
      <c r="WDQ36" s="24"/>
      <c r="WDR36" s="24"/>
      <c r="WDS36" s="23"/>
      <c r="WDT36" s="23"/>
      <c r="WDU36" s="48"/>
      <c r="WDV36" s="48"/>
      <c r="WDW36" s="48"/>
      <c r="WDX36" s="48"/>
      <c r="WDY36" s="49"/>
      <c r="WDZ36" s="49"/>
      <c r="WEA36" s="49"/>
      <c r="WEB36" s="49"/>
      <c r="WEC36" s="24"/>
      <c r="WED36" s="24"/>
      <c r="WEE36" s="23"/>
      <c r="WEF36" s="23"/>
      <c r="WEG36" s="48"/>
      <c r="WEH36" s="48"/>
      <c r="WEI36" s="48"/>
      <c r="WEJ36" s="48"/>
      <c r="WEK36" s="49"/>
      <c r="WEL36" s="49"/>
      <c r="WEM36" s="49"/>
      <c r="WEN36" s="49"/>
      <c r="WEO36" s="24"/>
      <c r="WEP36" s="24"/>
      <c r="WEQ36" s="23"/>
      <c r="WER36" s="23"/>
      <c r="WES36" s="48"/>
      <c r="WET36" s="48"/>
      <c r="WEU36" s="48"/>
      <c r="WEV36" s="48"/>
      <c r="WEW36" s="49"/>
      <c r="WEX36" s="49"/>
      <c r="WEY36" s="49"/>
      <c r="WEZ36" s="49"/>
      <c r="WFA36" s="24"/>
      <c r="WFB36" s="24"/>
      <c r="WFC36" s="23"/>
      <c r="WFD36" s="23"/>
      <c r="WFE36" s="48"/>
      <c r="WFF36" s="48"/>
      <c r="WFG36" s="48"/>
      <c r="WFH36" s="48"/>
      <c r="WFI36" s="49"/>
      <c r="WFJ36" s="49"/>
      <c r="WFK36" s="49"/>
      <c r="WFL36" s="49"/>
      <c r="WFM36" s="24"/>
      <c r="WFN36" s="24"/>
      <c r="WFO36" s="23"/>
      <c r="WFP36" s="23"/>
      <c r="WFQ36" s="48"/>
      <c r="WFR36" s="48"/>
      <c r="WFS36" s="48"/>
      <c r="WFT36" s="48"/>
      <c r="WFU36" s="49"/>
      <c r="WFV36" s="49"/>
      <c r="WFW36" s="49"/>
      <c r="WFX36" s="49"/>
      <c r="WFY36" s="24"/>
      <c r="WFZ36" s="24"/>
      <c r="WGA36" s="23"/>
      <c r="WGB36" s="23"/>
      <c r="WGC36" s="48"/>
      <c r="WGD36" s="48"/>
      <c r="WGE36" s="48"/>
      <c r="WGF36" s="48"/>
      <c r="WGG36" s="49"/>
      <c r="WGH36" s="49"/>
      <c r="WGI36" s="49"/>
      <c r="WGJ36" s="49"/>
      <c r="WGK36" s="24"/>
      <c r="WGL36" s="24"/>
      <c r="WGM36" s="23"/>
      <c r="WGN36" s="23"/>
      <c r="WGO36" s="48"/>
      <c r="WGP36" s="48"/>
      <c r="WGQ36" s="48"/>
      <c r="WGR36" s="48"/>
      <c r="WGS36" s="49"/>
      <c r="WGT36" s="49"/>
      <c r="WGU36" s="49"/>
      <c r="WGV36" s="49"/>
      <c r="WGW36" s="24"/>
      <c r="WGX36" s="24"/>
      <c r="WGY36" s="23"/>
      <c r="WGZ36" s="23"/>
      <c r="WHA36" s="48"/>
      <c r="WHB36" s="48"/>
      <c r="WHC36" s="48"/>
      <c r="WHD36" s="48"/>
      <c r="WHE36" s="49"/>
      <c r="WHF36" s="49"/>
      <c r="WHG36" s="49"/>
      <c r="WHH36" s="49"/>
      <c r="WHI36" s="24"/>
      <c r="WHJ36" s="24"/>
      <c r="WHK36" s="23"/>
      <c r="WHL36" s="23"/>
      <c r="WHM36" s="48"/>
      <c r="WHN36" s="48"/>
      <c r="WHO36" s="48"/>
      <c r="WHP36" s="48"/>
      <c r="WHQ36" s="49"/>
      <c r="WHR36" s="49"/>
      <c r="WHS36" s="49"/>
      <c r="WHT36" s="49"/>
      <c r="WHU36" s="24"/>
      <c r="WHV36" s="24"/>
      <c r="WHW36" s="23"/>
      <c r="WHX36" s="23"/>
      <c r="WHY36" s="48"/>
      <c r="WHZ36" s="48"/>
      <c r="WIA36" s="48"/>
      <c r="WIB36" s="48"/>
      <c r="WIC36" s="49"/>
      <c r="WID36" s="49"/>
      <c r="WIE36" s="49"/>
      <c r="WIF36" s="49"/>
      <c r="WIG36" s="24"/>
      <c r="WIH36" s="24"/>
      <c r="WII36" s="23"/>
      <c r="WIJ36" s="23"/>
      <c r="WIK36" s="48"/>
      <c r="WIL36" s="48"/>
      <c r="WIM36" s="48"/>
      <c r="WIN36" s="48"/>
      <c r="WIO36" s="49"/>
      <c r="WIP36" s="49"/>
      <c r="WIQ36" s="49"/>
      <c r="WIR36" s="49"/>
      <c r="WIS36" s="24"/>
      <c r="WIT36" s="24"/>
      <c r="WIU36" s="23"/>
      <c r="WIV36" s="23"/>
      <c r="WIW36" s="48"/>
      <c r="WIX36" s="48"/>
      <c r="WIY36" s="48"/>
      <c r="WIZ36" s="48"/>
      <c r="WJA36" s="49"/>
      <c r="WJB36" s="49"/>
      <c r="WJC36" s="49"/>
      <c r="WJD36" s="49"/>
      <c r="WJE36" s="24"/>
      <c r="WJF36" s="24"/>
      <c r="WJG36" s="23"/>
      <c r="WJH36" s="23"/>
      <c r="WJI36" s="48"/>
      <c r="WJJ36" s="48"/>
      <c r="WJK36" s="48"/>
      <c r="WJL36" s="48"/>
      <c r="WJM36" s="49"/>
      <c r="WJN36" s="49"/>
      <c r="WJO36" s="49"/>
      <c r="WJP36" s="49"/>
      <c r="WJQ36" s="24"/>
      <c r="WJR36" s="24"/>
      <c r="WJS36" s="23"/>
      <c r="WJT36" s="23"/>
      <c r="WJU36" s="48"/>
      <c r="WJV36" s="48"/>
      <c r="WJW36" s="48"/>
      <c r="WJX36" s="48"/>
      <c r="WJY36" s="49"/>
      <c r="WJZ36" s="49"/>
      <c r="WKA36" s="49"/>
      <c r="WKB36" s="49"/>
      <c r="WKC36" s="24"/>
      <c r="WKD36" s="24"/>
      <c r="WKE36" s="23"/>
      <c r="WKF36" s="23"/>
      <c r="WKG36" s="48"/>
      <c r="WKH36" s="48"/>
      <c r="WKI36" s="48"/>
      <c r="WKJ36" s="48"/>
      <c r="WKK36" s="49"/>
      <c r="WKL36" s="49"/>
      <c r="WKM36" s="49"/>
      <c r="WKN36" s="49"/>
      <c r="WKO36" s="24"/>
      <c r="WKP36" s="24"/>
      <c r="WKQ36" s="23"/>
      <c r="WKR36" s="23"/>
      <c r="WKS36" s="48"/>
      <c r="WKT36" s="48"/>
      <c r="WKU36" s="48"/>
      <c r="WKV36" s="48"/>
      <c r="WKW36" s="49"/>
      <c r="WKX36" s="49"/>
      <c r="WKY36" s="49"/>
      <c r="WKZ36" s="49"/>
      <c r="WLA36" s="24"/>
      <c r="WLB36" s="24"/>
      <c r="WLC36" s="23"/>
      <c r="WLD36" s="23"/>
      <c r="WLE36" s="48"/>
      <c r="WLF36" s="48"/>
      <c r="WLG36" s="48"/>
      <c r="WLH36" s="48"/>
      <c r="WLI36" s="49"/>
      <c r="WLJ36" s="49"/>
      <c r="WLK36" s="49"/>
      <c r="WLL36" s="49"/>
      <c r="WLM36" s="24"/>
      <c r="WLN36" s="24"/>
      <c r="WLO36" s="23"/>
      <c r="WLP36" s="23"/>
      <c r="WLQ36" s="48"/>
      <c r="WLR36" s="48"/>
      <c r="WLS36" s="48"/>
      <c r="WLT36" s="48"/>
      <c r="WLU36" s="49"/>
      <c r="WLV36" s="49"/>
      <c r="WLW36" s="49"/>
      <c r="WLX36" s="49"/>
      <c r="WLY36" s="24"/>
      <c r="WLZ36" s="24"/>
      <c r="WMA36" s="23"/>
      <c r="WMB36" s="23"/>
      <c r="WMC36" s="48"/>
      <c r="WMD36" s="48"/>
      <c r="WME36" s="48"/>
      <c r="WMF36" s="48"/>
      <c r="WMG36" s="49"/>
      <c r="WMH36" s="49"/>
      <c r="WMI36" s="49"/>
      <c r="WMJ36" s="49"/>
      <c r="WMK36" s="24"/>
      <c r="WML36" s="24"/>
      <c r="WMM36" s="23"/>
      <c r="WMN36" s="23"/>
      <c r="WMO36" s="48"/>
      <c r="WMP36" s="48"/>
      <c r="WMQ36" s="48"/>
      <c r="WMR36" s="48"/>
      <c r="WMS36" s="49"/>
      <c r="WMT36" s="49"/>
      <c r="WMU36" s="49"/>
      <c r="WMV36" s="49"/>
      <c r="WMW36" s="24"/>
      <c r="WMX36" s="24"/>
      <c r="WMY36" s="23"/>
      <c r="WMZ36" s="23"/>
      <c r="WNA36" s="48"/>
      <c r="WNB36" s="48"/>
      <c r="WNC36" s="48"/>
      <c r="WND36" s="48"/>
      <c r="WNE36" s="49"/>
      <c r="WNF36" s="49"/>
      <c r="WNG36" s="49"/>
      <c r="WNH36" s="49"/>
      <c r="WNI36" s="24"/>
      <c r="WNJ36" s="24"/>
      <c r="WNK36" s="23"/>
      <c r="WNL36" s="23"/>
      <c r="WNM36" s="48"/>
      <c r="WNN36" s="48"/>
      <c r="WNO36" s="48"/>
      <c r="WNP36" s="48"/>
      <c r="WNQ36" s="49"/>
      <c r="WNR36" s="49"/>
      <c r="WNS36" s="49"/>
      <c r="WNT36" s="49"/>
      <c r="WNU36" s="24"/>
      <c r="WNV36" s="24"/>
      <c r="WNW36" s="23"/>
      <c r="WNX36" s="23"/>
      <c r="WNY36" s="48"/>
      <c r="WNZ36" s="48"/>
      <c r="WOA36" s="48"/>
      <c r="WOB36" s="48"/>
      <c r="WOC36" s="49"/>
      <c r="WOD36" s="49"/>
      <c r="WOE36" s="49"/>
      <c r="WOF36" s="49"/>
      <c r="WOG36" s="24"/>
      <c r="WOH36" s="24"/>
      <c r="WOI36" s="23"/>
      <c r="WOJ36" s="23"/>
      <c r="WOK36" s="48"/>
      <c r="WOL36" s="48"/>
      <c r="WOM36" s="48"/>
      <c r="WON36" s="48"/>
      <c r="WOO36" s="49"/>
      <c r="WOP36" s="49"/>
      <c r="WOQ36" s="49"/>
      <c r="WOR36" s="49"/>
      <c r="WOS36" s="24"/>
      <c r="WOT36" s="24"/>
      <c r="WOU36" s="23"/>
      <c r="WOV36" s="23"/>
      <c r="WOW36" s="48"/>
      <c r="WOX36" s="48"/>
      <c r="WOY36" s="48"/>
      <c r="WOZ36" s="48"/>
      <c r="WPA36" s="49"/>
      <c r="WPB36" s="49"/>
      <c r="WPC36" s="49"/>
      <c r="WPD36" s="49"/>
      <c r="WPE36" s="24"/>
      <c r="WPF36" s="24"/>
      <c r="WPG36" s="23"/>
      <c r="WPH36" s="23"/>
      <c r="WPI36" s="48"/>
      <c r="WPJ36" s="48"/>
      <c r="WPK36" s="48"/>
      <c r="WPL36" s="48"/>
      <c r="WPM36" s="49"/>
      <c r="WPN36" s="49"/>
      <c r="WPO36" s="49"/>
      <c r="WPP36" s="49"/>
      <c r="WPQ36" s="24"/>
      <c r="WPR36" s="24"/>
      <c r="WPS36" s="23"/>
      <c r="WPT36" s="23"/>
      <c r="WPU36" s="48"/>
      <c r="WPV36" s="48"/>
      <c r="WPW36" s="48"/>
      <c r="WPX36" s="48"/>
      <c r="WPY36" s="49"/>
      <c r="WPZ36" s="49"/>
      <c r="WQA36" s="49"/>
      <c r="WQB36" s="49"/>
      <c r="WQC36" s="24"/>
      <c r="WQD36" s="24"/>
      <c r="WQE36" s="23"/>
      <c r="WQF36" s="23"/>
      <c r="WQG36" s="48"/>
      <c r="WQH36" s="48"/>
      <c r="WQI36" s="48"/>
      <c r="WQJ36" s="48"/>
      <c r="WQK36" s="49"/>
      <c r="WQL36" s="49"/>
      <c r="WQM36" s="49"/>
      <c r="WQN36" s="49"/>
      <c r="WQO36" s="24"/>
      <c r="WQP36" s="24"/>
      <c r="WQQ36" s="23"/>
      <c r="WQR36" s="23"/>
      <c r="WQS36" s="48"/>
      <c r="WQT36" s="48"/>
      <c r="WQU36" s="48"/>
      <c r="WQV36" s="48"/>
      <c r="WQW36" s="49"/>
      <c r="WQX36" s="49"/>
      <c r="WQY36" s="49"/>
      <c r="WQZ36" s="49"/>
      <c r="WRA36" s="24"/>
      <c r="WRB36" s="24"/>
      <c r="WRC36" s="23"/>
      <c r="WRD36" s="23"/>
      <c r="WRE36" s="48"/>
      <c r="WRF36" s="48"/>
      <c r="WRG36" s="48"/>
      <c r="WRH36" s="48"/>
      <c r="WRI36" s="49"/>
      <c r="WRJ36" s="49"/>
      <c r="WRK36" s="49"/>
      <c r="WRL36" s="49"/>
      <c r="WRM36" s="24"/>
      <c r="WRN36" s="24"/>
      <c r="WRO36" s="23"/>
      <c r="WRP36" s="23"/>
      <c r="WRQ36" s="48"/>
      <c r="WRR36" s="48"/>
      <c r="WRS36" s="48"/>
      <c r="WRT36" s="48"/>
      <c r="WRU36" s="49"/>
      <c r="WRV36" s="49"/>
      <c r="WRW36" s="49"/>
      <c r="WRX36" s="49"/>
      <c r="WRY36" s="24"/>
      <c r="WRZ36" s="24"/>
      <c r="WSA36" s="23"/>
      <c r="WSB36" s="23"/>
      <c r="WSC36" s="48"/>
      <c r="WSD36" s="48"/>
      <c r="WSE36" s="48"/>
      <c r="WSF36" s="48"/>
      <c r="WSG36" s="49"/>
      <c r="WSH36" s="49"/>
      <c r="WSI36" s="49"/>
      <c r="WSJ36" s="49"/>
      <c r="WSK36" s="24"/>
      <c r="WSL36" s="24"/>
      <c r="WSM36" s="23"/>
      <c r="WSN36" s="23"/>
      <c r="WSO36" s="48"/>
      <c r="WSP36" s="48"/>
      <c r="WSQ36" s="48"/>
      <c r="WSR36" s="48"/>
      <c r="WSS36" s="49"/>
      <c r="WST36" s="49"/>
      <c r="WSU36" s="49"/>
      <c r="WSV36" s="49"/>
      <c r="WSW36" s="24"/>
      <c r="WSX36" s="24"/>
      <c r="WSY36" s="23"/>
      <c r="WSZ36" s="23"/>
      <c r="WTA36" s="48"/>
      <c r="WTB36" s="48"/>
      <c r="WTC36" s="48"/>
      <c r="WTD36" s="48"/>
      <c r="WTE36" s="49"/>
      <c r="WTF36" s="49"/>
      <c r="WTG36" s="49"/>
      <c r="WTH36" s="49"/>
      <c r="WTI36" s="24"/>
      <c r="WTJ36" s="24"/>
      <c r="WTK36" s="23"/>
      <c r="WTL36" s="23"/>
      <c r="WTM36" s="48"/>
      <c r="WTN36" s="48"/>
      <c r="WTO36" s="48"/>
      <c r="WTP36" s="48"/>
      <c r="WTQ36" s="49"/>
      <c r="WTR36" s="49"/>
      <c r="WTS36" s="49"/>
      <c r="WTT36" s="49"/>
      <c r="WTU36" s="24"/>
      <c r="WTV36" s="24"/>
      <c r="WTW36" s="23"/>
      <c r="WTX36" s="23"/>
      <c r="WTY36" s="48"/>
      <c r="WTZ36" s="48"/>
      <c r="WUA36" s="48"/>
      <c r="WUB36" s="48"/>
      <c r="WUC36" s="49"/>
      <c r="WUD36" s="49"/>
      <c r="WUE36" s="49"/>
      <c r="WUF36" s="49"/>
      <c r="WUG36" s="24"/>
      <c r="WUH36" s="24"/>
      <c r="WUI36" s="23"/>
      <c r="WUJ36" s="23"/>
      <c r="WUK36" s="48"/>
      <c r="WUL36" s="48"/>
      <c r="WUM36" s="48"/>
      <c r="WUN36" s="48"/>
      <c r="WUO36" s="49"/>
      <c r="WUP36" s="49"/>
      <c r="WUQ36" s="49"/>
      <c r="WUR36" s="49"/>
      <c r="WUS36" s="24"/>
      <c r="WUT36" s="24"/>
      <c r="WUU36" s="23"/>
      <c r="WUV36" s="23"/>
      <c r="WUW36" s="48"/>
      <c r="WUX36" s="48"/>
      <c r="WUY36" s="48"/>
      <c r="WUZ36" s="48"/>
      <c r="WVA36" s="49"/>
      <c r="WVB36" s="49"/>
      <c r="WVC36" s="49"/>
      <c r="WVD36" s="49"/>
      <c r="WVE36" s="24"/>
      <c r="WVF36" s="24"/>
      <c r="WVG36" s="23"/>
      <c r="WVH36" s="23"/>
      <c r="WVI36" s="48"/>
      <c r="WVJ36" s="48"/>
      <c r="WVK36" s="48"/>
      <c r="WVL36" s="48"/>
      <c r="WVM36" s="49"/>
      <c r="WVN36" s="49"/>
      <c r="WVO36" s="49"/>
      <c r="WVP36" s="49"/>
      <c r="WVQ36" s="24"/>
      <c r="WVR36" s="24"/>
      <c r="WVS36" s="23"/>
      <c r="WVT36" s="23"/>
      <c r="WVU36" s="48"/>
      <c r="WVV36" s="48"/>
      <c r="WVW36" s="48"/>
      <c r="WVX36" s="48"/>
      <c r="WVY36" s="49"/>
      <c r="WVZ36" s="49"/>
      <c r="WWA36" s="49"/>
      <c r="WWB36" s="49"/>
      <c r="WWC36" s="24"/>
      <c r="WWD36" s="24"/>
      <c r="WWE36" s="23"/>
      <c r="WWF36" s="23"/>
      <c r="WWG36" s="48"/>
      <c r="WWH36" s="48"/>
      <c r="WWI36" s="48"/>
      <c r="WWJ36" s="48"/>
      <c r="WWK36" s="49"/>
      <c r="WWL36" s="49"/>
      <c r="WWM36" s="49"/>
      <c r="WWN36" s="49"/>
      <c r="WWO36" s="24"/>
      <c r="WWP36" s="24"/>
      <c r="WWQ36" s="23"/>
      <c r="WWR36" s="23"/>
      <c r="WWS36" s="48"/>
      <c r="WWT36" s="48"/>
      <c r="WWU36" s="48"/>
      <c r="WWV36" s="48"/>
      <c r="WWW36" s="49"/>
      <c r="WWX36" s="49"/>
      <c r="WWY36" s="49"/>
      <c r="WWZ36" s="49"/>
      <c r="WXA36" s="24"/>
      <c r="WXB36" s="24"/>
      <c r="WXC36" s="23"/>
      <c r="WXD36" s="23"/>
      <c r="WXE36" s="48"/>
      <c r="WXF36" s="48"/>
      <c r="WXG36" s="48"/>
      <c r="WXH36" s="48"/>
      <c r="WXI36" s="49"/>
      <c r="WXJ36" s="49"/>
      <c r="WXK36" s="49"/>
      <c r="WXL36" s="49"/>
      <c r="WXM36" s="24"/>
      <c r="WXN36" s="24"/>
      <c r="WXO36" s="23"/>
      <c r="WXP36" s="23"/>
      <c r="WXQ36" s="48"/>
      <c r="WXR36" s="48"/>
      <c r="WXS36" s="48"/>
      <c r="WXT36" s="48"/>
      <c r="WXU36" s="49"/>
      <c r="WXV36" s="49"/>
      <c r="WXW36" s="49"/>
      <c r="WXX36" s="49"/>
      <c r="WXY36" s="24"/>
      <c r="WXZ36" s="24"/>
      <c r="WYA36" s="23"/>
      <c r="WYB36" s="23"/>
      <c r="WYC36" s="48"/>
      <c r="WYD36" s="48"/>
      <c r="WYE36" s="48"/>
      <c r="WYF36" s="48"/>
      <c r="WYG36" s="49"/>
      <c r="WYH36" s="49"/>
      <c r="WYI36" s="49"/>
      <c r="WYJ36" s="49"/>
      <c r="WYK36" s="24"/>
      <c r="WYL36" s="24"/>
      <c r="WYM36" s="23"/>
      <c r="WYN36" s="23"/>
      <c r="WYO36" s="48"/>
      <c r="WYP36" s="48"/>
      <c r="WYQ36" s="48"/>
      <c r="WYR36" s="48"/>
      <c r="WYS36" s="49"/>
      <c r="WYT36" s="49"/>
      <c r="WYU36" s="49"/>
      <c r="WYV36" s="49"/>
      <c r="WYW36" s="24"/>
      <c r="WYX36" s="24"/>
      <c r="WYY36" s="23"/>
      <c r="WYZ36" s="23"/>
      <c r="WZA36" s="48"/>
      <c r="WZB36" s="48"/>
      <c r="WZC36" s="48"/>
      <c r="WZD36" s="48"/>
      <c r="WZE36" s="49"/>
      <c r="WZF36" s="49"/>
      <c r="WZG36" s="49"/>
      <c r="WZH36" s="49"/>
      <c r="WZI36" s="24"/>
      <c r="WZJ36" s="24"/>
      <c r="WZK36" s="23"/>
      <c r="WZL36" s="23"/>
      <c r="WZM36" s="48"/>
      <c r="WZN36" s="48"/>
      <c r="WZO36" s="48"/>
      <c r="WZP36" s="48"/>
      <c r="WZQ36" s="49"/>
      <c r="WZR36" s="49"/>
      <c r="WZS36" s="49"/>
      <c r="WZT36" s="49"/>
      <c r="WZU36" s="24"/>
      <c r="WZV36" s="24"/>
      <c r="WZW36" s="23"/>
      <c r="WZX36" s="23"/>
      <c r="WZY36" s="48"/>
      <c r="WZZ36" s="48"/>
      <c r="XAA36" s="48"/>
      <c r="XAB36" s="48"/>
      <c r="XAC36" s="49"/>
      <c r="XAD36" s="49"/>
      <c r="XAE36" s="49"/>
      <c r="XAF36" s="49"/>
      <c r="XAG36" s="24"/>
      <c r="XAH36" s="24"/>
      <c r="XAI36" s="23"/>
      <c r="XAJ36" s="23"/>
      <c r="XAK36" s="48"/>
      <c r="XAL36" s="48"/>
      <c r="XAM36" s="48"/>
      <c r="XAN36" s="48"/>
      <c r="XAO36" s="49"/>
      <c r="XAP36" s="49"/>
      <c r="XAQ36" s="49"/>
      <c r="XAR36" s="49"/>
      <c r="XAS36" s="24"/>
      <c r="XAT36" s="24"/>
      <c r="XAU36" s="23"/>
      <c r="XAV36" s="23"/>
      <c r="XAW36" s="48"/>
      <c r="XAX36" s="48"/>
      <c r="XAY36" s="48"/>
      <c r="XAZ36" s="48"/>
      <c r="XBA36" s="49"/>
      <c r="XBB36" s="49"/>
      <c r="XBC36" s="49"/>
      <c r="XBD36" s="49"/>
      <c r="XBE36" s="24"/>
      <c r="XBF36" s="24"/>
      <c r="XBG36" s="23"/>
      <c r="XBH36" s="23"/>
      <c r="XBI36" s="48"/>
      <c r="XBJ36" s="48"/>
      <c r="XBK36" s="48"/>
      <c r="XBL36" s="48"/>
      <c r="XBM36" s="49"/>
      <c r="XBN36" s="49"/>
      <c r="XBO36" s="49"/>
      <c r="XBP36" s="49"/>
      <c r="XBQ36" s="24"/>
      <c r="XBR36" s="24"/>
      <c r="XBS36" s="23"/>
      <c r="XBT36" s="23"/>
      <c r="XBU36" s="48"/>
      <c r="XBV36" s="48"/>
      <c r="XBW36" s="48"/>
      <c r="XBX36" s="48"/>
      <c r="XBY36" s="49"/>
      <c r="XBZ36" s="49"/>
      <c r="XCA36" s="49"/>
      <c r="XCB36" s="49"/>
      <c r="XCC36" s="24"/>
      <c r="XCD36" s="24"/>
      <c r="XCE36" s="23"/>
      <c r="XCF36" s="23"/>
      <c r="XCG36" s="48"/>
      <c r="XCH36" s="48"/>
      <c r="XCI36" s="48"/>
      <c r="XCJ36" s="48"/>
      <c r="XCK36" s="49"/>
      <c r="XCL36" s="49"/>
      <c r="XCM36" s="49"/>
      <c r="XCN36" s="49"/>
      <c r="XCO36" s="24"/>
      <c r="XCP36" s="24"/>
      <c r="XCQ36" s="23"/>
      <c r="XCR36" s="23"/>
      <c r="XCS36" s="48"/>
      <c r="XCT36" s="48"/>
      <c r="XCU36" s="48"/>
      <c r="XCV36" s="48"/>
      <c r="XCW36" s="49"/>
      <c r="XCX36" s="49"/>
      <c r="XCY36" s="49"/>
      <c r="XCZ36" s="49"/>
      <c r="XDA36" s="24"/>
      <c r="XDB36" s="24"/>
      <c r="XDC36" s="23"/>
      <c r="XDD36" s="23"/>
      <c r="XDE36" s="48"/>
      <c r="XDF36" s="48"/>
      <c r="XDG36" s="48"/>
      <c r="XDH36" s="48"/>
      <c r="XDI36" s="49"/>
      <c r="XDJ36" s="49"/>
      <c r="XDK36" s="49"/>
      <c r="XDL36" s="49"/>
      <c r="XDM36" s="24"/>
      <c r="XDN36" s="24"/>
      <c r="XDO36" s="23"/>
      <c r="XDP36" s="23"/>
      <c r="XDQ36" s="48"/>
      <c r="XDR36" s="48"/>
      <c r="XDS36" s="48"/>
      <c r="XDT36" s="48"/>
      <c r="XDU36" s="49"/>
      <c r="XDV36" s="49"/>
      <c r="XDW36" s="49"/>
      <c r="XDX36" s="49"/>
      <c r="XDY36" s="24"/>
      <c r="XDZ36" s="24"/>
      <c r="XEA36" s="23"/>
      <c r="XEB36" s="23"/>
      <c r="XEC36" s="48"/>
      <c r="XED36" s="48"/>
      <c r="XEE36" s="48"/>
      <c r="XEF36" s="48"/>
      <c r="XEG36" s="49"/>
      <c r="XEH36" s="49"/>
      <c r="XEI36" s="49"/>
      <c r="XEJ36" s="49"/>
      <c r="XEK36" s="24"/>
      <c r="XEL36" s="24"/>
      <c r="XEM36" s="23"/>
      <c r="XEN36" s="23"/>
      <c r="XEO36" s="48"/>
      <c r="XEP36" s="48"/>
      <c r="XEQ36" s="48"/>
      <c r="XER36" s="48"/>
      <c r="XES36" s="49"/>
      <c r="XET36" s="49"/>
      <c r="XEU36" s="49"/>
      <c r="XEV36" s="49"/>
      <c r="XEW36" s="24"/>
      <c r="XEX36" s="24"/>
      <c r="XEY36" s="23"/>
      <c r="XEZ36" s="23"/>
      <c r="XFA36" s="48"/>
      <c r="XFB36" s="48"/>
    </row>
    <row r="37" spans="1:16382" s="18" customFormat="1" ht="20.100000000000001" customHeight="1" x14ac:dyDescent="0.25">
      <c r="A37" s="42"/>
      <c r="B37" s="17" t="s">
        <v>99</v>
      </c>
      <c r="C37" s="50">
        <v>10817653</v>
      </c>
      <c r="D37" s="51">
        <v>11445768</v>
      </c>
      <c r="E37" s="51">
        <v>13933215</v>
      </c>
      <c r="F37" s="329">
        <v>15305327</v>
      </c>
      <c r="G37" s="51">
        <v>16689625</v>
      </c>
      <c r="H37" s="216">
        <v>17946689</v>
      </c>
      <c r="J37" s="179">
        <f t="shared" ref="J37:O37" si="32">C37/C36</f>
        <v>0.87302699094146929</v>
      </c>
      <c r="K37" s="180">
        <f t="shared" si="32"/>
        <v>0.86729838427355965</v>
      </c>
      <c r="L37" s="180">
        <f t="shared" si="32"/>
        <v>0.8759037706343098</v>
      </c>
      <c r="M37" s="180">
        <f t="shared" si="32"/>
        <v>0.86908236686303175</v>
      </c>
      <c r="N37" s="250">
        <f t="shared" si="32"/>
        <v>0.86891848819988426</v>
      </c>
      <c r="O37" s="251">
        <f t="shared" si="32"/>
        <v>0.8703895398965602</v>
      </c>
      <c r="Q37" s="135">
        <f t="shared" si="1"/>
        <v>7.5320086580735038E-2</v>
      </c>
      <c r="R37" s="136">
        <f t="shared" si="3"/>
        <v>0.14710516966759402</v>
      </c>
      <c r="W37" s="17"/>
      <c r="X37"/>
      <c r="Y37"/>
      <c r="Z37"/>
      <c r="AA37"/>
      <c r="AB37"/>
      <c r="AC3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</row>
    <row r="38" spans="1:16382" s="18" customFormat="1" ht="20.100000000000001" customHeight="1" thickBot="1" x14ac:dyDescent="0.3">
      <c r="A38" s="42"/>
      <c r="B38" s="17" t="s">
        <v>100</v>
      </c>
      <c r="C38" s="50">
        <v>1573319</v>
      </c>
      <c r="D38" s="51">
        <v>1751268</v>
      </c>
      <c r="E38" s="51">
        <v>1974029</v>
      </c>
      <c r="F38" s="329">
        <v>2305578</v>
      </c>
      <c r="G38" s="51">
        <v>2517729</v>
      </c>
      <c r="H38" s="216">
        <v>2672457</v>
      </c>
      <c r="J38" s="179">
        <f t="shared" ref="J38:O38" si="33">C38/C36</f>
        <v>0.12697300905853068</v>
      </c>
      <c r="K38" s="52">
        <f t="shared" si="33"/>
        <v>0.1327016157264404</v>
      </c>
      <c r="L38" s="52">
        <f t="shared" si="33"/>
        <v>0.12409622936569024</v>
      </c>
      <c r="M38" s="52">
        <f t="shared" si="33"/>
        <v>0.13091763313696825</v>
      </c>
      <c r="N38" s="250">
        <f t="shared" si="33"/>
        <v>0.13108151180011574</v>
      </c>
      <c r="O38" s="251">
        <f t="shared" si="33"/>
        <v>0.1296104601034398</v>
      </c>
      <c r="Q38" s="135">
        <f t="shared" si="1"/>
        <v>6.1455383005875532E-2</v>
      </c>
      <c r="R38" s="136">
        <f t="shared" si="3"/>
        <v>-0.14710516966759402</v>
      </c>
      <c r="X38"/>
      <c r="Y38"/>
      <c r="Z38"/>
      <c r="AA38"/>
      <c r="AB38"/>
      <c r="AC3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</row>
    <row r="39" spans="1:16382" ht="20.100000000000001" customHeight="1" thickBot="1" x14ac:dyDescent="0.3">
      <c r="A39" s="22" t="s">
        <v>6</v>
      </c>
      <c r="B39" s="23"/>
      <c r="C39" s="29">
        <v>37960402</v>
      </c>
      <c r="D39" s="30">
        <v>34839265</v>
      </c>
      <c r="E39" s="30">
        <v>32218645</v>
      </c>
      <c r="F39" s="62">
        <v>32597081</v>
      </c>
      <c r="G39" s="30">
        <v>32321833</v>
      </c>
      <c r="H39" s="215">
        <v>34171856</v>
      </c>
      <c r="J39" s="178">
        <f t="shared" ref="J39:O39" si="34">C39/C45</f>
        <v>0.45083882687373805</v>
      </c>
      <c r="K39" s="40">
        <f t="shared" si="34"/>
        <v>0.41152754308952011</v>
      </c>
      <c r="L39" s="40">
        <f t="shared" si="34"/>
        <v>0.37432112521898186</v>
      </c>
      <c r="M39" s="40">
        <f t="shared" si="34"/>
        <v>0.35885310493583128</v>
      </c>
      <c r="N39" s="248">
        <f t="shared" si="34"/>
        <v>0.34334885992335173</v>
      </c>
      <c r="O39" s="249">
        <f t="shared" si="34"/>
        <v>0.34360295073846941</v>
      </c>
      <c r="Q39" s="134">
        <f t="shared" si="1"/>
        <v>5.7237564466099435E-2</v>
      </c>
      <c r="R39" s="163">
        <f t="shared" si="3"/>
        <v>2.5409081511768017E-2</v>
      </c>
      <c r="W39" s="1"/>
    </row>
    <row r="40" spans="1:16382" s="18" customFormat="1" ht="20.100000000000001" customHeight="1" x14ac:dyDescent="0.25">
      <c r="A40" s="42"/>
      <c r="B40" s="17" t="s">
        <v>99</v>
      </c>
      <c r="C40" s="50">
        <v>26995721</v>
      </c>
      <c r="D40" s="51">
        <v>25179495</v>
      </c>
      <c r="E40" s="51">
        <v>24074185</v>
      </c>
      <c r="F40" s="329">
        <v>24662018</v>
      </c>
      <c r="G40" s="51">
        <v>24732548</v>
      </c>
      <c r="H40" s="216">
        <v>26147337</v>
      </c>
      <c r="J40" s="179">
        <f t="shared" ref="J40:O40" si="35">C40/C39</f>
        <v>0.711154771227133</v>
      </c>
      <c r="K40" s="52">
        <f t="shared" si="35"/>
        <v>0.7227332436548245</v>
      </c>
      <c r="L40" s="52">
        <f t="shared" si="35"/>
        <v>0.74721283281776751</v>
      </c>
      <c r="M40" s="52">
        <f t="shared" si="35"/>
        <v>0.75657136293890859</v>
      </c>
      <c r="N40" s="250">
        <f t="shared" si="35"/>
        <v>0.76519633029475775</v>
      </c>
      <c r="O40" s="251">
        <f t="shared" si="35"/>
        <v>0.76517169567845544</v>
      </c>
      <c r="Q40" s="135">
        <f t="shared" si="1"/>
        <v>5.7203527917948443E-2</v>
      </c>
      <c r="R40" s="136">
        <f t="shared" si="3"/>
        <v>-2.4634616302310341E-3</v>
      </c>
      <c r="W40" s="17"/>
      <c r="X40"/>
      <c r="Y40"/>
      <c r="Z40"/>
      <c r="AA40"/>
      <c r="AB40"/>
      <c r="AC40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</row>
    <row r="41" spans="1:16382" s="18" customFormat="1" ht="20.100000000000001" customHeight="1" thickBot="1" x14ac:dyDescent="0.3">
      <c r="A41" s="42"/>
      <c r="B41" s="17" t="s">
        <v>100</v>
      </c>
      <c r="C41" s="50">
        <v>10964681</v>
      </c>
      <c r="D41" s="51">
        <v>9659770</v>
      </c>
      <c r="E41" s="51">
        <v>8144460</v>
      </c>
      <c r="F41" s="329">
        <v>7935063</v>
      </c>
      <c r="G41" s="51">
        <v>7589285</v>
      </c>
      <c r="H41" s="216">
        <v>8024519</v>
      </c>
      <c r="J41" s="179">
        <f t="shared" ref="J41:O41" si="36">C41/C39</f>
        <v>0.28884522877286706</v>
      </c>
      <c r="K41" s="52">
        <f t="shared" si="36"/>
        <v>0.2772667563451755</v>
      </c>
      <c r="L41" s="52">
        <f t="shared" si="36"/>
        <v>0.25278716718223254</v>
      </c>
      <c r="M41" s="52">
        <f t="shared" si="36"/>
        <v>0.24342863706109144</v>
      </c>
      <c r="N41" s="250">
        <f t="shared" si="36"/>
        <v>0.23480366970524227</v>
      </c>
      <c r="O41" s="251">
        <f t="shared" si="36"/>
        <v>0.23482830432154461</v>
      </c>
      <c r="Q41" s="135">
        <f t="shared" si="1"/>
        <v>5.7348485397504506E-2</v>
      </c>
      <c r="R41" s="136">
        <f t="shared" si="3"/>
        <v>2.4634616302338097E-3</v>
      </c>
      <c r="X41"/>
      <c r="Y41"/>
      <c r="Z41"/>
      <c r="AA41"/>
      <c r="AB41"/>
      <c r="AC4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</row>
    <row r="42" spans="1:16382" ht="20.100000000000001" customHeight="1" thickBot="1" x14ac:dyDescent="0.3">
      <c r="A42" s="22" t="s">
        <v>7</v>
      </c>
      <c r="B42" s="23"/>
      <c r="C42" s="29">
        <v>92214</v>
      </c>
      <c r="D42" s="30">
        <v>102073</v>
      </c>
      <c r="E42" s="30">
        <v>98187</v>
      </c>
      <c r="F42" s="62">
        <v>103230</v>
      </c>
      <c r="G42" s="30">
        <v>97666</v>
      </c>
      <c r="H42" s="215">
        <v>119435</v>
      </c>
      <c r="J42" s="178">
        <f t="shared" ref="J42:O42" si="37">C42/C45</f>
        <v>1.095184702768292E-3</v>
      </c>
      <c r="K42" s="40">
        <f t="shared" si="37"/>
        <v>1.2057042795184279E-3</v>
      </c>
      <c r="L42" s="40">
        <f t="shared" si="37"/>
        <v>1.1407515220418539E-3</v>
      </c>
      <c r="M42" s="40">
        <f t="shared" si="37"/>
        <v>1.1364332291755161E-3</v>
      </c>
      <c r="N42" s="248">
        <f t="shared" si="37"/>
        <v>1.0374878724629902E-3</v>
      </c>
      <c r="O42" s="249">
        <f t="shared" si="37"/>
        <v>1.2009361862419499E-3</v>
      </c>
      <c r="Q42" s="134">
        <f t="shared" si="1"/>
        <v>0.22289230643212582</v>
      </c>
      <c r="R42" s="163">
        <f t="shared" si="3"/>
        <v>1.6344831377895969E-2</v>
      </c>
      <c r="W42" s="1"/>
    </row>
    <row r="43" spans="1:16382" s="18" customFormat="1" ht="20.100000000000001" customHeight="1" x14ac:dyDescent="0.25">
      <c r="A43" s="42"/>
      <c r="B43" s="17" t="s">
        <v>99</v>
      </c>
      <c r="C43" s="50">
        <v>72657</v>
      </c>
      <c r="D43" s="51">
        <v>85730</v>
      </c>
      <c r="E43" s="51">
        <v>80250</v>
      </c>
      <c r="F43" s="329">
        <v>91784</v>
      </c>
      <c r="G43" s="51">
        <v>89299</v>
      </c>
      <c r="H43" s="216">
        <v>110198</v>
      </c>
      <c r="J43" s="179">
        <f t="shared" ref="J43:O43" si="38">C43/C42</f>
        <v>0.78791723599453445</v>
      </c>
      <c r="K43" s="52">
        <f t="shared" si="38"/>
        <v>0.83988909897818231</v>
      </c>
      <c r="L43" s="52">
        <f t="shared" si="38"/>
        <v>0.81731797488465885</v>
      </c>
      <c r="M43" s="52">
        <f t="shared" si="38"/>
        <v>0.88912137944396008</v>
      </c>
      <c r="N43" s="250">
        <f t="shared" si="38"/>
        <v>0.91433047324555117</v>
      </c>
      <c r="O43" s="251">
        <f t="shared" si="38"/>
        <v>0.92266086155649518</v>
      </c>
      <c r="Q43" s="135">
        <f t="shared" si="1"/>
        <v>0.23403397574440923</v>
      </c>
      <c r="R43" s="136">
        <f t="shared" si="3"/>
        <v>0.83303883109440147</v>
      </c>
      <c r="W43" s="17"/>
      <c r="X43"/>
      <c r="Y43"/>
      <c r="Z43"/>
      <c r="AA43"/>
      <c r="AB43"/>
      <c r="AC4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</row>
    <row r="44" spans="1:16382" s="18" customFormat="1" ht="20.100000000000001" customHeight="1" thickBot="1" x14ac:dyDescent="0.3">
      <c r="A44" s="42"/>
      <c r="B44" s="17" t="s">
        <v>100</v>
      </c>
      <c r="C44" s="50">
        <v>19557</v>
      </c>
      <c r="D44" s="51">
        <v>16343</v>
      </c>
      <c r="E44" s="51">
        <v>17937</v>
      </c>
      <c r="F44" s="329">
        <v>11446</v>
      </c>
      <c r="G44" s="51">
        <v>8367</v>
      </c>
      <c r="H44" s="216">
        <v>9237</v>
      </c>
      <c r="J44" s="179">
        <f t="shared" ref="J44:O44" si="39">C44/C42</f>
        <v>0.21208276400546555</v>
      </c>
      <c r="K44" s="59">
        <f t="shared" si="39"/>
        <v>0.16011090102181771</v>
      </c>
      <c r="L44" s="59">
        <f t="shared" si="39"/>
        <v>0.18268202511534112</v>
      </c>
      <c r="M44" s="59">
        <f t="shared" si="39"/>
        <v>0.11087862055603991</v>
      </c>
      <c r="N44" s="250">
        <f t="shared" si="39"/>
        <v>8.5669526754448833E-2</v>
      </c>
      <c r="O44" s="251">
        <f t="shared" si="39"/>
        <v>7.7339138443504832E-2</v>
      </c>
      <c r="Q44" s="135">
        <f t="shared" si="1"/>
        <v>0.10397992111868053</v>
      </c>
      <c r="R44" s="136">
        <f t="shared" si="3"/>
        <v>-0.83303883109440013</v>
      </c>
      <c r="X44"/>
      <c r="Y44"/>
      <c r="Z44"/>
      <c r="AA44"/>
      <c r="AB44"/>
      <c r="AC44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</row>
    <row r="45" spans="1:16382" ht="20.100000000000001" customHeight="1" thickBot="1" x14ac:dyDescent="0.3">
      <c r="A45" s="105" t="s">
        <v>27</v>
      </c>
      <c r="B45" s="130"/>
      <c r="C45" s="114">
        <f t="shared" ref="C45:E46" si="40">C7+C10+C13+C16+C18+C21+C24+C27+C30+C33+C36+C39+C42</f>
        <v>84199496</v>
      </c>
      <c r="D45" s="115">
        <f t="shared" si="40"/>
        <v>84658404</v>
      </c>
      <c r="E45" s="115">
        <f t="shared" si="40"/>
        <v>86072206</v>
      </c>
      <c r="F45" s="115">
        <f t="shared" ref="F45" si="41">F7+F10+F13+F16+F18+F21+F24+F27+F30+F33+F36+F39+F42</f>
        <v>90836837</v>
      </c>
      <c r="G45" s="247">
        <f t="shared" ref="G45:H45" si="42">G7+G10+G13+G16+G18+G21+G24+G27+G30+G33+G36+G39+G42</f>
        <v>94137004</v>
      </c>
      <c r="H45" s="245">
        <f t="shared" si="42"/>
        <v>99451579</v>
      </c>
      <c r="J45" s="120">
        <f>J7+J10+J13+J16+J18+J21+J24+J27+J30+J33+J36+J39+J42</f>
        <v>1</v>
      </c>
      <c r="K45" s="116">
        <f>K7+K10+K13+K16+K18+K21+K24+K27+K30+K33+K36+K39+K42</f>
        <v>0.99999999999999989</v>
      </c>
      <c r="L45" s="116">
        <f>L7+L10+L13+L16+L18+L21+L24+L27+L30+L33+L36+L39+L42</f>
        <v>1</v>
      </c>
      <c r="M45" s="116">
        <f>M7+M10+M13+M16+M18+M21+M24+M27+M30+M33+M36+M39+M42</f>
        <v>1</v>
      </c>
      <c r="N45" s="254">
        <f t="shared" ref="N45:O45" si="43">N7+N10+N13+N16+N18+N21+N24+N27+N30+N33+N36+N39+N42</f>
        <v>1</v>
      </c>
      <c r="O45" s="255">
        <f t="shared" si="43"/>
        <v>1</v>
      </c>
      <c r="Q45" s="123">
        <f t="shared" si="1"/>
        <v>5.6455748262394245E-2</v>
      </c>
      <c r="R45" s="167">
        <f t="shared" si="3"/>
        <v>0</v>
      </c>
      <c r="W45" s="46"/>
    </row>
    <row r="46" spans="1:16382" s="18" customFormat="1" ht="20.100000000000001" customHeight="1" x14ac:dyDescent="0.25">
      <c r="A46" s="42"/>
      <c r="B46" s="17" t="s">
        <v>99</v>
      </c>
      <c r="C46" s="166">
        <f t="shared" si="40"/>
        <v>47415131</v>
      </c>
      <c r="D46" s="68">
        <f t="shared" si="40"/>
        <v>47322300</v>
      </c>
      <c r="E46" s="68">
        <f t="shared" si="40"/>
        <v>49871335</v>
      </c>
      <c r="F46" s="68">
        <f t="shared" ref="F46" si="44">F8+F11+F14+F17+F19+F22+F25+F28+F31+F34+F37+F40+F43</f>
        <v>54009787</v>
      </c>
      <c r="G46" s="68">
        <f t="shared" ref="G46:H46" si="45">G8+G11+G14+G17+G19+G22+G25+G28+G31+G34+G37+G40+G43</f>
        <v>54826598</v>
      </c>
      <c r="H46" s="246">
        <f t="shared" si="45"/>
        <v>57739214</v>
      </c>
      <c r="J46" s="161">
        <f t="shared" ref="J46:O46" si="46">C46/C45</f>
        <v>0.56312844200397594</v>
      </c>
      <c r="K46" s="52">
        <f t="shared" si="46"/>
        <v>0.5589793542528867</v>
      </c>
      <c r="L46" s="52">
        <f t="shared" si="46"/>
        <v>0.57941276653232288</v>
      </c>
      <c r="M46" s="52">
        <f t="shared" si="46"/>
        <v>0.59458022520092813</v>
      </c>
      <c r="N46" s="256">
        <f t="shared" si="46"/>
        <v>0.5824128203612684</v>
      </c>
      <c r="O46" s="257">
        <f t="shared" si="46"/>
        <v>0.58057614148087078</v>
      </c>
      <c r="Q46" s="135">
        <f t="shared" si="1"/>
        <v>5.3124142409857349E-2</v>
      </c>
      <c r="R46" s="136">
        <f t="shared" si="3"/>
        <v>-0.18366788803976242</v>
      </c>
      <c r="W46" s="17"/>
      <c r="X46"/>
      <c r="Y46"/>
      <c r="Z46"/>
      <c r="AA46"/>
      <c r="AB46"/>
      <c r="AC4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</row>
    <row r="47" spans="1:16382" s="18" customFormat="1" ht="20.100000000000001" customHeight="1" thickBot="1" x14ac:dyDescent="0.3">
      <c r="A47" s="56"/>
      <c r="B47" s="43" t="s">
        <v>100</v>
      </c>
      <c r="C47" s="57">
        <f t="shared" ref="C47:E47" si="47">C9+C12+C15+C20+C23+C26+C29+C32+C35+C38+C41+C44</f>
        <v>36784365</v>
      </c>
      <c r="D47" s="58">
        <f t="shared" si="47"/>
        <v>37336104</v>
      </c>
      <c r="E47" s="58">
        <f t="shared" si="47"/>
        <v>36200871</v>
      </c>
      <c r="F47" s="58">
        <f t="shared" ref="F47" si="48">F9+F12+F15+F20+F23+F26+F29+F32+F35+F38+F41+F44</f>
        <v>36827050</v>
      </c>
      <c r="G47" s="58">
        <f t="shared" ref="G47:H47" si="49">G9+G12+G15+G20+G23+G26+G29+G32+G35+G38+G41+G44</f>
        <v>39310406</v>
      </c>
      <c r="H47" s="217">
        <f t="shared" si="49"/>
        <v>41712365</v>
      </c>
      <c r="J47" s="162">
        <f t="shared" ref="J47:O47" si="50">C47/C45</f>
        <v>0.43687155799602412</v>
      </c>
      <c r="K47" s="59">
        <f t="shared" si="50"/>
        <v>0.4410206457471133</v>
      </c>
      <c r="L47" s="59">
        <f t="shared" si="50"/>
        <v>0.42058723346767712</v>
      </c>
      <c r="M47" s="59">
        <f t="shared" si="50"/>
        <v>0.40541977479907187</v>
      </c>
      <c r="N47" s="259">
        <f t="shared" si="50"/>
        <v>0.41758717963873165</v>
      </c>
      <c r="O47" s="258">
        <f t="shared" si="50"/>
        <v>0.41942385851912917</v>
      </c>
      <c r="Q47" s="137">
        <f t="shared" si="1"/>
        <v>6.1102370705609095E-2</v>
      </c>
      <c r="R47" s="138">
        <f t="shared" si="3"/>
        <v>0.18366788803975131</v>
      </c>
      <c r="X47"/>
      <c r="Y47"/>
      <c r="Z47"/>
      <c r="AA47"/>
      <c r="AB47"/>
      <c r="AC4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</row>
    <row r="50" spans="1:18" x14ac:dyDescent="0.25">
      <c r="A50" s="1" t="s">
        <v>30</v>
      </c>
      <c r="J50" s="1" t="s">
        <v>32</v>
      </c>
      <c r="Q50" s="1" t="str">
        <f>Q3</f>
        <v>VARIAÇÃO (JAN.-DEZ)</v>
      </c>
    </row>
    <row r="51" spans="1:18" ht="20.100000000000001" customHeight="1" thickBot="1" x14ac:dyDescent="0.3"/>
    <row r="52" spans="1:18" ht="20.100000000000001" customHeight="1" x14ac:dyDescent="0.25">
      <c r="A52" s="477" t="s">
        <v>43</v>
      </c>
      <c r="B52" s="491"/>
      <c r="C52" s="479">
        <v>2016</v>
      </c>
      <c r="D52" s="481">
        <v>2017</v>
      </c>
      <c r="E52" s="481">
        <v>2018</v>
      </c>
      <c r="F52" s="481">
        <v>2019</v>
      </c>
      <c r="G52" s="481">
        <f>G5</f>
        <v>2020</v>
      </c>
      <c r="H52" s="475">
        <v>2021</v>
      </c>
      <c r="J52" s="502">
        <v>2016</v>
      </c>
      <c r="K52" s="481">
        <v>2017</v>
      </c>
      <c r="L52" s="481">
        <v>2018</v>
      </c>
      <c r="M52" s="481">
        <v>2019</v>
      </c>
      <c r="N52" s="481">
        <f>G5</f>
        <v>2020</v>
      </c>
      <c r="O52" s="475">
        <v>2021</v>
      </c>
      <c r="Q52" s="500" t="s">
        <v>93</v>
      </c>
      <c r="R52" s="501"/>
    </row>
    <row r="53" spans="1:18" ht="20.100000000000001" customHeight="1" thickBot="1" x14ac:dyDescent="0.3">
      <c r="A53" s="492"/>
      <c r="B53" s="493"/>
      <c r="C53" s="490">
        <v>2016</v>
      </c>
      <c r="D53" s="489">
        <v>2017</v>
      </c>
      <c r="E53" s="489">
        <v>2018</v>
      </c>
      <c r="F53" s="489"/>
      <c r="G53" s="489">
        <v>2020</v>
      </c>
      <c r="H53" s="499">
        <v>2021</v>
      </c>
      <c r="J53" s="503">
        <v>2016</v>
      </c>
      <c r="K53" s="489">
        <v>2017</v>
      </c>
      <c r="L53" s="489">
        <v>2018</v>
      </c>
      <c r="M53" s="489"/>
      <c r="N53" s="489">
        <v>2020</v>
      </c>
      <c r="O53" s="499">
        <v>2021</v>
      </c>
      <c r="Q53" s="164" t="s">
        <v>1</v>
      </c>
      <c r="R53" s="165" t="s">
        <v>55</v>
      </c>
    </row>
    <row r="54" spans="1:18" ht="20.100000000000001" customHeight="1" thickBot="1" x14ac:dyDescent="0.3">
      <c r="A54" s="22" t="s">
        <v>10</v>
      </c>
      <c r="B54" s="23"/>
      <c r="C54" s="29">
        <v>43263427</v>
      </c>
      <c r="D54" s="30">
        <v>45322865</v>
      </c>
      <c r="E54" s="30">
        <v>48266368</v>
      </c>
      <c r="F54" s="62">
        <v>50700345</v>
      </c>
      <c r="G54" s="30">
        <v>53463277</v>
      </c>
      <c r="H54" s="215">
        <v>55641860</v>
      </c>
      <c r="J54" s="178">
        <f t="shared" ref="J54:O54" si="51">C54/C92</f>
        <v>0.15995255176002657</v>
      </c>
      <c r="K54" s="40">
        <f t="shared" si="51"/>
        <v>0.1566763403581925</v>
      </c>
      <c r="L54" s="40">
        <f t="shared" si="51"/>
        <v>0.15598980563684609</v>
      </c>
      <c r="M54" s="40">
        <f t="shared" si="51"/>
        <v>0.15259391089067431</v>
      </c>
      <c r="N54" s="248">
        <f t="shared" si="51"/>
        <v>0.15227286285241398</v>
      </c>
      <c r="O54" s="249">
        <f t="shared" si="51"/>
        <v>0.14265098779276522</v>
      </c>
      <c r="Q54" s="134">
        <f t="shared" ref="Q54:Q94" si="52">(H54-G54)/G54</f>
        <v>4.0749148242446867E-2</v>
      </c>
      <c r="R54" s="133">
        <f>(O54-N54)*100</f>
        <v>-0.96218750596487601</v>
      </c>
    </row>
    <row r="55" spans="1:18" ht="20.100000000000001" customHeight="1" x14ac:dyDescent="0.25">
      <c r="A55" s="42"/>
      <c r="B55" s="17" t="s">
        <v>99</v>
      </c>
      <c r="C55" s="50">
        <v>1291916</v>
      </c>
      <c r="D55" s="51">
        <v>1193387</v>
      </c>
      <c r="E55" s="51">
        <v>1430439</v>
      </c>
      <c r="F55" s="329">
        <v>1484147</v>
      </c>
      <c r="G55" s="51">
        <v>1461165</v>
      </c>
      <c r="H55" s="216">
        <v>1878378</v>
      </c>
      <c r="I55" s="18"/>
      <c r="J55" s="179">
        <f t="shared" ref="J55:O55" si="53">C55/C54</f>
        <v>2.9861619607711613E-2</v>
      </c>
      <c r="K55" s="52">
        <f t="shared" si="53"/>
        <v>2.6330793518900449E-2</v>
      </c>
      <c r="L55" s="52">
        <f t="shared" si="53"/>
        <v>2.9636350512224165E-2</v>
      </c>
      <c r="M55" s="52">
        <f t="shared" si="53"/>
        <v>2.9272917176401857E-2</v>
      </c>
      <c r="N55" s="250">
        <f t="shared" si="53"/>
        <v>2.7330255120725202E-2</v>
      </c>
      <c r="O55" s="251">
        <f t="shared" si="53"/>
        <v>3.3758361061258554E-2</v>
      </c>
      <c r="P55" s="18"/>
      <c r="Q55" s="135">
        <f t="shared" si="52"/>
        <v>0.2855344878915112</v>
      </c>
      <c r="R55" s="136">
        <f t="shared" ref="R55:R94" si="54">(O55-N55)*100</f>
        <v>0.64281059405333529</v>
      </c>
    </row>
    <row r="56" spans="1:18" ht="20.100000000000001" customHeight="1" thickBot="1" x14ac:dyDescent="0.3">
      <c r="A56" s="42"/>
      <c r="B56" s="17" t="s">
        <v>100</v>
      </c>
      <c r="C56" s="50">
        <v>41971511</v>
      </c>
      <c r="D56" s="51">
        <v>44129478</v>
      </c>
      <c r="E56" s="51">
        <v>46835929</v>
      </c>
      <c r="F56" s="329">
        <v>49216198</v>
      </c>
      <c r="G56" s="51">
        <v>52002112</v>
      </c>
      <c r="H56" s="216">
        <v>53763482</v>
      </c>
      <c r="I56" s="18"/>
      <c r="J56" s="179">
        <f t="shared" ref="J56:O56" si="55">C56/C54</f>
        <v>0.97013838039228839</v>
      </c>
      <c r="K56" s="52">
        <f t="shared" si="55"/>
        <v>0.97366920648109956</v>
      </c>
      <c r="L56" s="52">
        <f t="shared" si="55"/>
        <v>0.97036364948777587</v>
      </c>
      <c r="M56" s="52">
        <f t="shared" si="55"/>
        <v>0.9707270828235981</v>
      </c>
      <c r="N56" s="250">
        <f t="shared" si="55"/>
        <v>0.97266974487927482</v>
      </c>
      <c r="O56" s="251">
        <f t="shared" si="55"/>
        <v>0.96624163893874149</v>
      </c>
      <c r="P56" s="18"/>
      <c r="Q56" s="135">
        <f t="shared" si="52"/>
        <v>3.3871124311258743E-2</v>
      </c>
      <c r="R56" s="136">
        <f t="shared" si="54"/>
        <v>-0.64281059405333352</v>
      </c>
    </row>
    <row r="57" spans="1:18" ht="20.100000000000001" customHeight="1" thickBot="1" x14ac:dyDescent="0.3">
      <c r="A57" s="22" t="s">
        <v>21</v>
      </c>
      <c r="B57" s="23"/>
      <c r="C57" s="29">
        <v>534724</v>
      </c>
      <c r="D57" s="30">
        <v>727328</v>
      </c>
      <c r="E57" s="30">
        <v>627880</v>
      </c>
      <c r="F57" s="62">
        <v>660848</v>
      </c>
      <c r="G57" s="30">
        <v>731891</v>
      </c>
      <c r="H57" s="215">
        <v>955777</v>
      </c>
      <c r="J57" s="178">
        <f t="shared" ref="J57:O57" si="56">C57/C92</f>
        <v>1.976969329945324E-3</v>
      </c>
      <c r="K57" s="40">
        <f t="shared" si="56"/>
        <v>2.5142958036753287E-3</v>
      </c>
      <c r="L57" s="40">
        <f t="shared" si="56"/>
        <v>2.0292158540552072E-3</v>
      </c>
      <c r="M57" s="40">
        <f t="shared" si="56"/>
        <v>1.9889683359014683E-3</v>
      </c>
      <c r="N57" s="248">
        <f t="shared" si="56"/>
        <v>2.0845549341450978E-3</v>
      </c>
      <c r="O57" s="249">
        <f t="shared" si="56"/>
        <v>2.4503590131531505E-3</v>
      </c>
      <c r="Q57" s="134">
        <f t="shared" si="52"/>
        <v>0.30590074205038731</v>
      </c>
      <c r="R57" s="133">
        <f t="shared" si="54"/>
        <v>3.6580407900805266E-2</v>
      </c>
    </row>
    <row r="58" spans="1:18" ht="20.100000000000001" customHeight="1" x14ac:dyDescent="0.25">
      <c r="A58" s="42"/>
      <c r="B58" s="17" t="s">
        <v>99</v>
      </c>
      <c r="C58" s="50">
        <v>472187</v>
      </c>
      <c r="D58" s="51">
        <v>628374</v>
      </c>
      <c r="E58" s="51">
        <v>453490</v>
      </c>
      <c r="F58" s="329">
        <v>401720</v>
      </c>
      <c r="G58" s="51">
        <v>484788</v>
      </c>
      <c r="H58" s="216">
        <v>591755</v>
      </c>
      <c r="I58" s="18"/>
      <c r="J58" s="179">
        <f t="shared" ref="J58:O58" si="57">C58/C57</f>
        <v>0.88304807713886047</v>
      </c>
      <c r="K58" s="180">
        <f t="shared" si="57"/>
        <v>0.86394858990716705</v>
      </c>
      <c r="L58" s="180">
        <f t="shared" si="57"/>
        <v>0.72225584506593621</v>
      </c>
      <c r="M58" s="180">
        <f t="shared" si="57"/>
        <v>0.60788562574147154</v>
      </c>
      <c r="N58" s="250">
        <f t="shared" si="57"/>
        <v>0.66237732121313142</v>
      </c>
      <c r="O58" s="251">
        <f t="shared" si="57"/>
        <v>0.61913500743374239</v>
      </c>
      <c r="P58" s="18"/>
      <c r="Q58" s="135">
        <f t="shared" si="52"/>
        <v>0.22064696320866029</v>
      </c>
      <c r="R58" s="136">
        <f t="shared" si="54"/>
        <v>-4.3242313779389026</v>
      </c>
    </row>
    <row r="59" spans="1:18" ht="20.100000000000001" customHeight="1" thickBot="1" x14ac:dyDescent="0.3">
      <c r="A59" s="42"/>
      <c r="B59" s="17" t="s">
        <v>100</v>
      </c>
      <c r="C59" s="50">
        <v>62537</v>
      </c>
      <c r="D59" s="51">
        <v>98954</v>
      </c>
      <c r="E59" s="51">
        <v>174390</v>
      </c>
      <c r="F59" s="329">
        <v>259128</v>
      </c>
      <c r="G59" s="51">
        <v>247103</v>
      </c>
      <c r="H59" s="216">
        <v>364022</v>
      </c>
      <c r="I59" s="18"/>
      <c r="J59" s="179">
        <f t="shared" ref="J59:O59" si="58">C59/C57</f>
        <v>0.11695192286113958</v>
      </c>
      <c r="K59" s="59">
        <f t="shared" si="58"/>
        <v>0.13605141009283295</v>
      </c>
      <c r="L59" s="59">
        <f t="shared" si="58"/>
        <v>0.27774415493406385</v>
      </c>
      <c r="M59" s="59">
        <f t="shared" si="58"/>
        <v>0.39211437425852841</v>
      </c>
      <c r="N59" s="250">
        <f t="shared" si="58"/>
        <v>0.33762267878686852</v>
      </c>
      <c r="O59" s="251">
        <f t="shared" si="58"/>
        <v>0.38086499256625761</v>
      </c>
      <c r="P59" s="18"/>
      <c r="Q59" s="135">
        <f t="shared" si="52"/>
        <v>0.47315896609915703</v>
      </c>
      <c r="R59" s="136">
        <f t="shared" si="54"/>
        <v>4.3242313779389088</v>
      </c>
    </row>
    <row r="60" spans="1:18" ht="20.100000000000001" customHeight="1" thickBot="1" x14ac:dyDescent="0.3">
      <c r="A60" s="22" t="s">
        <v>15</v>
      </c>
      <c r="B60" s="23"/>
      <c r="C60" s="29">
        <v>38185533</v>
      </c>
      <c r="D60" s="30">
        <v>43987043</v>
      </c>
      <c r="E60" s="30">
        <v>47167068</v>
      </c>
      <c r="F60" s="62">
        <v>49259471</v>
      </c>
      <c r="G60" s="30">
        <v>57400878</v>
      </c>
      <c r="H60" s="215">
        <v>68501831</v>
      </c>
      <c r="J60" s="178">
        <f t="shared" ref="J60:O60" si="59">C60/C92</f>
        <v>0.14117867832492101</v>
      </c>
      <c r="K60" s="40">
        <f t="shared" si="59"/>
        <v>0.15205854529316382</v>
      </c>
      <c r="L60" s="40">
        <f t="shared" si="59"/>
        <v>0.15243702964722564</v>
      </c>
      <c r="M60" s="40">
        <f t="shared" si="59"/>
        <v>0.14825728164760527</v>
      </c>
      <c r="N60" s="248">
        <f t="shared" si="59"/>
        <v>0.16348784649512127</v>
      </c>
      <c r="O60" s="249">
        <f t="shared" si="59"/>
        <v>0.17562054643326203</v>
      </c>
      <c r="Q60" s="134">
        <f t="shared" si="52"/>
        <v>0.19339343554988828</v>
      </c>
      <c r="R60" s="133">
        <f t="shared" si="54"/>
        <v>1.2132699938140756</v>
      </c>
    </row>
    <row r="61" spans="1:18" ht="20.100000000000001" customHeight="1" x14ac:dyDescent="0.25">
      <c r="A61" s="42"/>
      <c r="B61" s="221" t="s">
        <v>99</v>
      </c>
      <c r="C61" s="50">
        <v>1998845</v>
      </c>
      <c r="D61" s="51">
        <v>1905303</v>
      </c>
      <c r="E61" s="51">
        <v>2020518</v>
      </c>
      <c r="F61" s="329">
        <v>1342451</v>
      </c>
      <c r="G61" s="223">
        <v>1199699</v>
      </c>
      <c r="H61" s="244">
        <v>1520257</v>
      </c>
      <c r="I61" s="18"/>
      <c r="J61" s="179">
        <f t="shared" ref="J61:O61" si="60">C61/C60</f>
        <v>5.2345609527042612E-2</v>
      </c>
      <c r="K61" s="180">
        <f t="shared" si="60"/>
        <v>4.3315096220493843E-2</v>
      </c>
      <c r="L61" s="180">
        <f t="shared" si="60"/>
        <v>4.2837472958887332E-2</v>
      </c>
      <c r="M61" s="180">
        <f t="shared" si="60"/>
        <v>2.7252647516251241E-2</v>
      </c>
      <c r="N61" s="252">
        <f t="shared" si="60"/>
        <v>2.0900359747110488E-2</v>
      </c>
      <c r="O61" s="253">
        <f t="shared" si="60"/>
        <v>2.2192939631058912E-2</v>
      </c>
      <c r="P61" s="18"/>
      <c r="Q61" s="135">
        <f t="shared" si="52"/>
        <v>0.26719868900449195</v>
      </c>
      <c r="R61" s="136">
        <f t="shared" si="54"/>
        <v>0.12925798839484234</v>
      </c>
    </row>
    <row r="62" spans="1:18" ht="20.100000000000001" customHeight="1" thickBot="1" x14ac:dyDescent="0.3">
      <c r="A62" s="42"/>
      <c r="B62" s="221" t="s">
        <v>100</v>
      </c>
      <c r="C62" s="50">
        <v>36186688</v>
      </c>
      <c r="D62" s="51">
        <v>42081740</v>
      </c>
      <c r="E62" s="51">
        <v>45146550</v>
      </c>
      <c r="F62" s="329">
        <v>47917020</v>
      </c>
      <c r="G62" s="223">
        <v>56201179</v>
      </c>
      <c r="H62" s="244">
        <v>66981574</v>
      </c>
      <c r="I62" s="18"/>
      <c r="J62" s="179">
        <f t="shared" ref="J62:O62" si="61">C62/C60</f>
        <v>0.94765439047295741</v>
      </c>
      <c r="K62" s="59">
        <f t="shared" si="61"/>
        <v>0.95668490377950621</v>
      </c>
      <c r="L62" s="59">
        <f t="shared" si="61"/>
        <v>0.95716252704111271</v>
      </c>
      <c r="M62" s="59">
        <f t="shared" si="61"/>
        <v>0.97274735248374877</v>
      </c>
      <c r="N62" s="252">
        <f t="shared" si="61"/>
        <v>0.97909964025288954</v>
      </c>
      <c r="O62" s="253">
        <f t="shared" si="61"/>
        <v>0.97780706036894105</v>
      </c>
      <c r="P62" s="18"/>
      <c r="Q62" s="135">
        <f t="shared" si="52"/>
        <v>0.19181795100775376</v>
      </c>
      <c r="R62" s="136">
        <f t="shared" si="54"/>
        <v>-0.12925798839484859</v>
      </c>
    </row>
    <row r="63" spans="1:18" ht="20.100000000000001" customHeight="1" thickBot="1" x14ac:dyDescent="0.3">
      <c r="A63" s="22" t="s">
        <v>8</v>
      </c>
      <c r="B63" s="23"/>
      <c r="C63" s="29">
        <v>126076</v>
      </c>
      <c r="D63" s="30">
        <v>91732</v>
      </c>
      <c r="E63" s="30">
        <v>249211</v>
      </c>
      <c r="F63" s="62">
        <v>342501</v>
      </c>
      <c r="G63" s="30">
        <v>148168</v>
      </c>
      <c r="H63" s="215">
        <v>234708</v>
      </c>
      <c r="J63" s="178">
        <f t="shared" ref="J63:O63" si="62">C63/C92</f>
        <v>4.6612530060776526E-4</v>
      </c>
      <c r="K63" s="40">
        <f t="shared" si="62"/>
        <v>3.1710780096840115E-4</v>
      </c>
      <c r="L63" s="40">
        <f t="shared" si="62"/>
        <v>8.0541331497253009E-4</v>
      </c>
      <c r="M63" s="40">
        <f t="shared" si="62"/>
        <v>1.0308325727165534E-3</v>
      </c>
      <c r="N63" s="248">
        <f t="shared" si="62"/>
        <v>4.2200865358695607E-4</v>
      </c>
      <c r="O63" s="249">
        <f t="shared" si="62"/>
        <v>6.0172913060175083E-4</v>
      </c>
      <c r="Q63" s="134">
        <f t="shared" si="52"/>
        <v>0.58406673505750228</v>
      </c>
      <c r="R63" s="133">
        <f t="shared" si="54"/>
        <v>1.7972047701479477E-2</v>
      </c>
    </row>
    <row r="64" spans="1:18" ht="20.100000000000001" customHeight="1" thickBot="1" x14ac:dyDescent="0.3">
      <c r="A64" s="42"/>
      <c r="B64" s="17" t="s">
        <v>99</v>
      </c>
      <c r="C64" s="50">
        <v>126076</v>
      </c>
      <c r="D64" s="51">
        <v>91732</v>
      </c>
      <c r="E64" s="51">
        <v>249211</v>
      </c>
      <c r="F64" s="329">
        <v>342501</v>
      </c>
      <c r="G64" s="51">
        <v>148168</v>
      </c>
      <c r="H64" s="216">
        <v>234708</v>
      </c>
      <c r="I64" s="18"/>
      <c r="J64" s="179">
        <f t="shared" ref="J64:O64" si="63">C64/C63</f>
        <v>1</v>
      </c>
      <c r="K64" s="227">
        <f t="shared" si="63"/>
        <v>1</v>
      </c>
      <c r="L64" s="227">
        <f t="shared" si="63"/>
        <v>1</v>
      </c>
      <c r="M64" s="227">
        <f t="shared" si="63"/>
        <v>1</v>
      </c>
      <c r="N64" s="250">
        <f t="shared" si="63"/>
        <v>1</v>
      </c>
      <c r="O64" s="251">
        <f t="shared" si="63"/>
        <v>1</v>
      </c>
      <c r="P64" s="18"/>
      <c r="Q64" s="135">
        <f t="shared" si="52"/>
        <v>0.58406673505750228</v>
      </c>
      <c r="R64" s="136">
        <f t="shared" si="54"/>
        <v>0</v>
      </c>
    </row>
    <row r="65" spans="1:18" ht="20.100000000000001" customHeight="1" thickBot="1" x14ac:dyDescent="0.3">
      <c r="A65" s="22" t="s">
        <v>19</v>
      </c>
      <c r="B65" s="23"/>
      <c r="C65" s="29">
        <v>41727</v>
      </c>
      <c r="D65" s="30">
        <v>51471</v>
      </c>
      <c r="E65" s="30">
        <v>46466</v>
      </c>
      <c r="F65" s="62">
        <v>41389</v>
      </c>
      <c r="G65" s="30">
        <v>40470</v>
      </c>
      <c r="H65" s="215">
        <v>45156</v>
      </c>
      <c r="J65" s="178">
        <f t="shared" ref="J65:O65" si="64">C65/C92</f>
        <v>1.5427210903312463E-4</v>
      </c>
      <c r="K65" s="40">
        <f t="shared" si="64"/>
        <v>1.7792979138844215E-4</v>
      </c>
      <c r="L65" s="40">
        <f t="shared" si="64"/>
        <v>1.5017128093669055E-4</v>
      </c>
      <c r="M65" s="40">
        <f t="shared" si="64"/>
        <v>1.2456935703009751E-4</v>
      </c>
      <c r="N65" s="248">
        <f t="shared" si="64"/>
        <v>1.1526571331639835E-4</v>
      </c>
      <c r="O65" s="249">
        <f t="shared" si="64"/>
        <v>1.1576802078093914E-4</v>
      </c>
      <c r="Q65" s="134">
        <f t="shared" si="52"/>
        <v>0.11578947368421053</v>
      </c>
      <c r="R65" s="133">
        <f t="shared" si="54"/>
        <v>5.0230746454078248E-5</v>
      </c>
    </row>
    <row r="66" spans="1:18" ht="20.100000000000001" customHeight="1" x14ac:dyDescent="0.25">
      <c r="A66" s="42"/>
      <c r="B66" s="17" t="s">
        <v>99</v>
      </c>
      <c r="C66" s="50">
        <v>23312</v>
      </c>
      <c r="D66" s="51">
        <v>30071</v>
      </c>
      <c r="E66" s="51">
        <v>32328</v>
      </c>
      <c r="F66" s="329">
        <v>22422</v>
      </c>
      <c r="G66" s="51">
        <v>17416</v>
      </c>
      <c r="H66" s="216">
        <v>18924</v>
      </c>
      <c r="I66" s="18"/>
      <c r="J66" s="179">
        <f t="shared" ref="J66:O66" si="65">C66/C65</f>
        <v>0.55867903276056274</v>
      </c>
      <c r="K66" s="52">
        <f t="shared" si="65"/>
        <v>0.58423189757339089</v>
      </c>
      <c r="L66" s="52">
        <f t="shared" si="65"/>
        <v>0.69573451555976418</v>
      </c>
      <c r="M66" s="52">
        <f t="shared" si="65"/>
        <v>0.54173814298485101</v>
      </c>
      <c r="N66" s="250">
        <f t="shared" si="65"/>
        <v>0.43034346429453918</v>
      </c>
      <c r="O66" s="251">
        <f t="shared" si="65"/>
        <v>0.41908052086101516</v>
      </c>
      <c r="P66" s="18"/>
      <c r="Q66" s="135">
        <f t="shared" si="52"/>
        <v>8.6587046394120348E-2</v>
      </c>
      <c r="R66" s="136">
        <f t="shared" si="54"/>
        <v>-1.126294343352402</v>
      </c>
    </row>
    <row r="67" spans="1:18" ht="20.100000000000001" customHeight="1" thickBot="1" x14ac:dyDescent="0.3">
      <c r="A67" s="42"/>
      <c r="B67" s="17" t="s">
        <v>100</v>
      </c>
      <c r="C67" s="50">
        <v>18415</v>
      </c>
      <c r="D67" s="51">
        <v>21400</v>
      </c>
      <c r="E67" s="51">
        <v>14138</v>
      </c>
      <c r="F67" s="329">
        <v>18967</v>
      </c>
      <c r="G67" s="51">
        <v>23054</v>
      </c>
      <c r="H67" s="216">
        <v>26232</v>
      </c>
      <c r="I67" s="18"/>
      <c r="J67" s="179">
        <f t="shared" ref="J67:O67" si="66">C67/C65</f>
        <v>0.44132096723943731</v>
      </c>
      <c r="K67" s="52">
        <f t="shared" si="66"/>
        <v>0.41576810242660917</v>
      </c>
      <c r="L67" s="52">
        <f t="shared" si="66"/>
        <v>0.30426548444023588</v>
      </c>
      <c r="M67" s="52">
        <f t="shared" si="66"/>
        <v>0.45826185701514893</v>
      </c>
      <c r="N67" s="250">
        <f t="shared" si="66"/>
        <v>0.56965653570546082</v>
      </c>
      <c r="O67" s="251">
        <f t="shared" si="66"/>
        <v>0.5809194791389849</v>
      </c>
      <c r="P67" s="18"/>
      <c r="Q67" s="135">
        <f t="shared" si="52"/>
        <v>0.13785026459616553</v>
      </c>
      <c r="R67" s="136">
        <f t="shared" si="54"/>
        <v>1.1262943433524075</v>
      </c>
    </row>
    <row r="68" spans="1:18" ht="20.100000000000001" customHeight="1" thickBot="1" x14ac:dyDescent="0.3">
      <c r="A68" s="22" t="s">
        <v>25</v>
      </c>
      <c r="B68" s="23"/>
      <c r="C68" s="29">
        <v>2266260</v>
      </c>
      <c r="D68" s="30">
        <v>1874529</v>
      </c>
      <c r="E68" s="30">
        <v>2247676</v>
      </c>
      <c r="F68" s="62">
        <v>2123665</v>
      </c>
      <c r="G68" s="30">
        <v>1668157</v>
      </c>
      <c r="H68" s="215">
        <v>1546594</v>
      </c>
      <c r="J68" s="178">
        <f t="shared" ref="J68:O68" si="67">C68/C92</f>
        <v>8.3787645844994613E-3</v>
      </c>
      <c r="K68" s="40">
        <f t="shared" si="67"/>
        <v>6.4800480643777093E-3</v>
      </c>
      <c r="L68" s="40">
        <f t="shared" si="67"/>
        <v>7.2641583964760652E-3</v>
      </c>
      <c r="M68" s="40">
        <f t="shared" si="67"/>
        <v>6.3916398945932981E-3</v>
      </c>
      <c r="N68" s="248">
        <f t="shared" si="67"/>
        <v>4.7512059928031414E-3</v>
      </c>
      <c r="O68" s="249">
        <f t="shared" si="67"/>
        <v>3.9650572754822344E-3</v>
      </c>
      <c r="Q68" s="134">
        <f t="shared" si="52"/>
        <v>-7.287263728773731E-2</v>
      </c>
      <c r="R68" s="133">
        <f t="shared" si="54"/>
        <v>-7.861487173209071E-2</v>
      </c>
    </row>
    <row r="69" spans="1:18" ht="20.100000000000001" customHeight="1" x14ac:dyDescent="0.25">
      <c r="A69" s="42"/>
      <c r="B69" s="17" t="s">
        <v>99</v>
      </c>
      <c r="C69" s="50">
        <v>1308525</v>
      </c>
      <c r="D69" s="51">
        <v>974296</v>
      </c>
      <c r="E69" s="51">
        <v>1285372</v>
      </c>
      <c r="F69" s="329">
        <v>1096822</v>
      </c>
      <c r="G69" s="51">
        <v>720773</v>
      </c>
      <c r="H69" s="216">
        <v>469565</v>
      </c>
      <c r="I69" s="18"/>
      <c r="J69" s="179">
        <f t="shared" ref="J69:O69" si="68">C69/C68</f>
        <v>0.57739403245876464</v>
      </c>
      <c r="K69" s="52">
        <f t="shared" si="68"/>
        <v>0.51975509581340162</v>
      </c>
      <c r="L69" s="52">
        <f t="shared" si="68"/>
        <v>0.57186711963823966</v>
      </c>
      <c r="M69" s="52">
        <f t="shared" si="68"/>
        <v>0.51647599786218634</v>
      </c>
      <c r="N69" s="250">
        <f t="shared" si="68"/>
        <v>0.43207743635641011</v>
      </c>
      <c r="O69" s="251">
        <f t="shared" si="68"/>
        <v>0.30361232488940215</v>
      </c>
      <c r="P69" s="18"/>
      <c r="Q69" s="135">
        <f t="shared" si="52"/>
        <v>-0.34852581880841821</v>
      </c>
      <c r="R69" s="136">
        <f t="shared" si="54"/>
        <v>-12.846511146700795</v>
      </c>
    </row>
    <row r="70" spans="1:18" ht="20.100000000000001" customHeight="1" thickBot="1" x14ac:dyDescent="0.3">
      <c r="A70" s="42"/>
      <c r="B70" s="17" t="s">
        <v>100</v>
      </c>
      <c r="C70" s="50">
        <v>957735</v>
      </c>
      <c r="D70" s="51">
        <v>900233</v>
      </c>
      <c r="E70" s="51">
        <v>962304</v>
      </c>
      <c r="F70" s="329">
        <v>1026843</v>
      </c>
      <c r="G70" s="51">
        <v>947384</v>
      </c>
      <c r="H70" s="216">
        <v>1077029</v>
      </c>
      <c r="I70" s="18"/>
      <c r="J70" s="179">
        <f t="shared" ref="J70:O70" si="69">C70/C68</f>
        <v>0.42260596754123536</v>
      </c>
      <c r="K70" s="52">
        <f t="shared" si="69"/>
        <v>0.48024490418659832</v>
      </c>
      <c r="L70" s="52">
        <f t="shared" si="69"/>
        <v>0.42813288036176034</v>
      </c>
      <c r="M70" s="52">
        <f t="shared" si="69"/>
        <v>0.48352400213781366</v>
      </c>
      <c r="N70" s="250">
        <f t="shared" si="69"/>
        <v>0.56792256364358995</v>
      </c>
      <c r="O70" s="251">
        <f t="shared" si="69"/>
        <v>0.69638767511059785</v>
      </c>
      <c r="P70" s="18"/>
      <c r="Q70" s="135">
        <f t="shared" si="52"/>
        <v>0.13684524965589454</v>
      </c>
      <c r="R70" s="136">
        <f t="shared" si="54"/>
        <v>12.84651114670079</v>
      </c>
    </row>
    <row r="71" spans="1:18" ht="20.100000000000001" customHeight="1" thickBot="1" x14ac:dyDescent="0.3">
      <c r="A71" s="22" t="s">
        <v>26</v>
      </c>
      <c r="B71" s="23"/>
      <c r="C71" s="29">
        <v>11166139</v>
      </c>
      <c r="D71" s="30">
        <v>13434809</v>
      </c>
      <c r="E71" s="30">
        <v>14245400</v>
      </c>
      <c r="F71" s="62">
        <v>14754406</v>
      </c>
      <c r="G71" s="30">
        <v>15126324</v>
      </c>
      <c r="H71" s="215">
        <v>16150412</v>
      </c>
      <c r="J71" s="178">
        <f t="shared" ref="J71:O71" si="70">C71/C92</f>
        <v>4.1283193454766103E-2</v>
      </c>
      <c r="K71" s="40">
        <f t="shared" si="70"/>
        <v>4.6442710705320765E-2</v>
      </c>
      <c r="L71" s="40">
        <f t="shared" si="70"/>
        <v>4.6039038554115515E-2</v>
      </c>
      <c r="M71" s="40">
        <f t="shared" si="70"/>
        <v>4.4406650771485486E-2</v>
      </c>
      <c r="N71" s="248">
        <f t="shared" si="70"/>
        <v>4.3082444420927998E-2</v>
      </c>
      <c r="O71" s="249">
        <f t="shared" si="70"/>
        <v>4.140537762504936E-2</v>
      </c>
      <c r="Q71" s="134">
        <f t="shared" si="52"/>
        <v>6.7702371045337911E-2</v>
      </c>
      <c r="R71" s="133">
        <f t="shared" si="54"/>
        <v>-0.16770667958786387</v>
      </c>
    </row>
    <row r="72" spans="1:18" ht="20.100000000000001" customHeight="1" x14ac:dyDescent="0.25">
      <c r="A72" s="42"/>
      <c r="B72" s="17" t="s">
        <v>99</v>
      </c>
      <c r="C72" s="50">
        <v>1279049</v>
      </c>
      <c r="D72" s="51">
        <v>1993068</v>
      </c>
      <c r="E72" s="51">
        <v>2513855</v>
      </c>
      <c r="F72" s="329">
        <v>2391923</v>
      </c>
      <c r="G72" s="51">
        <v>2014706</v>
      </c>
      <c r="H72" s="216">
        <v>1791799</v>
      </c>
      <c r="I72" s="18"/>
      <c r="J72" s="179">
        <f t="shared" ref="J72:O72" si="71">C72/C71</f>
        <v>0.11454711427110123</v>
      </c>
      <c r="K72" s="52">
        <f t="shared" si="71"/>
        <v>0.14835104838483376</v>
      </c>
      <c r="L72" s="52">
        <f t="shared" si="71"/>
        <v>0.17646784225083184</v>
      </c>
      <c r="M72" s="52">
        <f t="shared" si="71"/>
        <v>0.16211584526005315</v>
      </c>
      <c r="N72" s="250">
        <f t="shared" si="71"/>
        <v>0.13319204322213382</v>
      </c>
      <c r="O72" s="251">
        <f t="shared" si="71"/>
        <v>0.11094447621521977</v>
      </c>
      <c r="P72" s="18"/>
      <c r="Q72" s="135">
        <f t="shared" si="52"/>
        <v>-0.11063996434219187</v>
      </c>
      <c r="R72" s="136">
        <f t="shared" si="54"/>
        <v>-2.2247567006914046</v>
      </c>
    </row>
    <row r="73" spans="1:18" ht="20.100000000000001" customHeight="1" thickBot="1" x14ac:dyDescent="0.3">
      <c r="A73" s="42"/>
      <c r="B73" s="17" t="s">
        <v>100</v>
      </c>
      <c r="C73" s="50">
        <v>9887090</v>
      </c>
      <c r="D73" s="51">
        <v>11441741</v>
      </c>
      <c r="E73" s="51">
        <v>11731545</v>
      </c>
      <c r="F73" s="329">
        <v>12362483</v>
      </c>
      <c r="G73" s="51">
        <v>13111618</v>
      </c>
      <c r="H73" s="216">
        <v>14358613</v>
      </c>
      <c r="I73" s="18"/>
      <c r="J73" s="179">
        <f t="shared" ref="J73:O73" si="72">C73/C71</f>
        <v>0.8854528857288988</v>
      </c>
      <c r="K73" s="52">
        <f t="shared" si="72"/>
        <v>0.85164895161516629</v>
      </c>
      <c r="L73" s="52">
        <f t="shared" si="72"/>
        <v>0.8235321577491681</v>
      </c>
      <c r="M73" s="52">
        <f t="shared" si="72"/>
        <v>0.83788415473994682</v>
      </c>
      <c r="N73" s="250">
        <f t="shared" si="72"/>
        <v>0.86680795677786615</v>
      </c>
      <c r="O73" s="251">
        <f t="shared" si="72"/>
        <v>0.88905552378478025</v>
      </c>
      <c r="P73" s="18"/>
      <c r="Q73" s="135">
        <f t="shared" si="52"/>
        <v>9.5106111236614735E-2</v>
      </c>
      <c r="R73" s="136">
        <f t="shared" si="54"/>
        <v>2.2247567006914104</v>
      </c>
    </row>
    <row r="74" spans="1:18" ht="20.100000000000001" customHeight="1" thickBot="1" x14ac:dyDescent="0.3">
      <c r="A74" s="22" t="s">
        <v>14</v>
      </c>
      <c r="B74" s="23"/>
      <c r="C74" s="29">
        <v>927790</v>
      </c>
      <c r="D74" s="30">
        <v>956013</v>
      </c>
      <c r="E74" s="30">
        <v>984175</v>
      </c>
      <c r="F74" s="62">
        <v>1170390</v>
      </c>
      <c r="G74" s="30">
        <v>1554518</v>
      </c>
      <c r="H74" s="215">
        <v>2277541</v>
      </c>
      <c r="J74" s="178">
        <f t="shared" ref="J74:O74" si="73">C74/C92</f>
        <v>3.4302039456429339E-3</v>
      </c>
      <c r="K74" s="40">
        <f t="shared" si="73"/>
        <v>3.3048356094623915E-3</v>
      </c>
      <c r="L74" s="40">
        <f t="shared" si="73"/>
        <v>3.1807089143861622E-3</v>
      </c>
      <c r="M74" s="40">
        <f t="shared" si="73"/>
        <v>3.5225477729458506E-3</v>
      </c>
      <c r="N74" s="248">
        <f t="shared" si="73"/>
        <v>4.4275420344250293E-3</v>
      </c>
      <c r="O74" s="249">
        <f t="shared" si="73"/>
        <v>5.8390117330463483E-3</v>
      </c>
      <c r="Q74" s="134">
        <f t="shared" si="52"/>
        <v>0.46511072885614707</v>
      </c>
      <c r="R74" s="133">
        <f t="shared" si="54"/>
        <v>0.1411469698621319</v>
      </c>
    </row>
    <row r="75" spans="1:18" ht="20.100000000000001" customHeight="1" x14ac:dyDescent="0.25">
      <c r="A75" s="42"/>
      <c r="B75" s="17" t="s">
        <v>99</v>
      </c>
      <c r="C75" s="50">
        <v>226785</v>
      </c>
      <c r="D75" s="51">
        <v>192709</v>
      </c>
      <c r="E75" s="51">
        <v>275094</v>
      </c>
      <c r="F75" s="329">
        <v>458364</v>
      </c>
      <c r="G75" s="51">
        <v>566276</v>
      </c>
      <c r="H75" s="216">
        <v>734601</v>
      </c>
      <c r="I75" s="18"/>
      <c r="J75" s="179">
        <f t="shared" ref="J75:O75" si="74">C75/C74</f>
        <v>0.24443570204464371</v>
      </c>
      <c r="K75" s="52">
        <f t="shared" si="74"/>
        <v>0.20157571079054365</v>
      </c>
      <c r="L75" s="52">
        <f t="shared" si="74"/>
        <v>0.27951736225772855</v>
      </c>
      <c r="M75" s="52">
        <f t="shared" si="74"/>
        <v>0.3916335580447543</v>
      </c>
      <c r="N75" s="250">
        <f t="shared" si="74"/>
        <v>0.36427754455078681</v>
      </c>
      <c r="O75" s="251">
        <f t="shared" si="74"/>
        <v>0.32254128465744414</v>
      </c>
      <c r="P75" s="18"/>
      <c r="Q75" s="135">
        <f t="shared" si="52"/>
        <v>0.29724904463547813</v>
      </c>
      <c r="R75" s="136">
        <f t="shared" si="54"/>
        <v>-4.1736259893342673</v>
      </c>
    </row>
    <row r="76" spans="1:18" ht="20.100000000000001" customHeight="1" thickBot="1" x14ac:dyDescent="0.3">
      <c r="A76" s="42"/>
      <c r="B76" s="17" t="s">
        <v>100</v>
      </c>
      <c r="C76" s="50">
        <v>701005</v>
      </c>
      <c r="D76" s="51">
        <v>763304</v>
      </c>
      <c r="E76" s="51">
        <v>709081</v>
      </c>
      <c r="F76" s="329">
        <v>712026</v>
      </c>
      <c r="G76" s="51">
        <v>988242</v>
      </c>
      <c r="H76" s="216">
        <v>1542940</v>
      </c>
      <c r="I76" s="18"/>
      <c r="J76" s="179">
        <f t="shared" ref="J76:O76" si="75">C76/C74</f>
        <v>0.75556429795535629</v>
      </c>
      <c r="K76" s="52">
        <f t="shared" si="75"/>
        <v>0.79842428920945641</v>
      </c>
      <c r="L76" s="52">
        <f t="shared" si="75"/>
        <v>0.72048263774227139</v>
      </c>
      <c r="M76" s="52">
        <f t="shared" si="75"/>
        <v>0.6083664419552457</v>
      </c>
      <c r="N76" s="250">
        <f t="shared" si="75"/>
        <v>0.63572245544921324</v>
      </c>
      <c r="O76" s="251">
        <f t="shared" si="75"/>
        <v>0.67745871534255586</v>
      </c>
      <c r="P76" s="18"/>
      <c r="Q76" s="135">
        <f t="shared" si="52"/>
        <v>0.56129773881296285</v>
      </c>
      <c r="R76" s="136">
        <f t="shared" si="54"/>
        <v>4.173625989334262</v>
      </c>
    </row>
    <row r="77" spans="1:18" ht="20.100000000000001" customHeight="1" thickBot="1" x14ac:dyDescent="0.3">
      <c r="A77" s="22" t="s">
        <v>9</v>
      </c>
      <c r="B77" s="23"/>
      <c r="C77" s="29">
        <v>8870855</v>
      </c>
      <c r="D77" s="30">
        <v>11864125</v>
      </c>
      <c r="E77" s="30">
        <v>14902935</v>
      </c>
      <c r="F77" s="62">
        <v>14979721</v>
      </c>
      <c r="G77" s="30">
        <v>14693597</v>
      </c>
      <c r="H77" s="215">
        <v>15800326</v>
      </c>
      <c r="J77" s="178">
        <f t="shared" ref="J77:O77" si="76">C77/C92</f>
        <v>3.2797122001990052E-2</v>
      </c>
      <c r="K77" s="40">
        <f t="shared" si="76"/>
        <v>4.1013022600229279E-2</v>
      </c>
      <c r="L77" s="40">
        <f t="shared" si="76"/>
        <v>4.8164095008527488E-2</v>
      </c>
      <c r="M77" s="40">
        <f t="shared" si="76"/>
        <v>4.5084786137868739E-2</v>
      </c>
      <c r="N77" s="248">
        <f t="shared" si="76"/>
        <v>4.1849961437822859E-2</v>
      </c>
      <c r="O77" s="249">
        <f t="shared" si="76"/>
        <v>4.05078498696433E-2</v>
      </c>
      <c r="Q77" s="134">
        <f t="shared" si="52"/>
        <v>7.5320495042840774E-2</v>
      </c>
      <c r="R77" s="133">
        <f t="shared" si="54"/>
        <v>-0.1342111568179559</v>
      </c>
    </row>
    <row r="78" spans="1:18" ht="20.100000000000001" customHeight="1" x14ac:dyDescent="0.25">
      <c r="A78" s="42"/>
      <c r="B78" s="17" t="s">
        <v>99</v>
      </c>
      <c r="C78" s="50">
        <v>8536531</v>
      </c>
      <c r="D78" s="51">
        <v>11463686</v>
      </c>
      <c r="E78" s="51">
        <v>14493565</v>
      </c>
      <c r="F78" s="329">
        <v>14412348</v>
      </c>
      <c r="G78" s="51">
        <v>14075342</v>
      </c>
      <c r="H78" s="216">
        <v>15134580</v>
      </c>
      <c r="I78" s="18"/>
      <c r="J78" s="179">
        <f t="shared" ref="J78:O78" si="77">C78/C77</f>
        <v>0.96231208829363124</v>
      </c>
      <c r="K78" s="52">
        <f t="shared" si="77"/>
        <v>0.96624791124503495</v>
      </c>
      <c r="L78" s="52">
        <f t="shared" si="77"/>
        <v>0.97253091421253601</v>
      </c>
      <c r="M78" s="52">
        <f t="shared" si="77"/>
        <v>0.9621239274082608</v>
      </c>
      <c r="N78" s="250">
        <f t="shared" si="77"/>
        <v>0.95792350913122226</v>
      </c>
      <c r="O78" s="251">
        <f t="shared" si="77"/>
        <v>0.95786504658195026</v>
      </c>
      <c r="P78" s="18"/>
      <c r="Q78" s="135">
        <f t="shared" si="52"/>
        <v>7.525486769699806E-2</v>
      </c>
      <c r="R78" s="136">
        <f t="shared" si="54"/>
        <v>-5.8462549271998121E-3</v>
      </c>
    </row>
    <row r="79" spans="1:18" ht="20.100000000000001" customHeight="1" thickBot="1" x14ac:dyDescent="0.3">
      <c r="A79" s="42"/>
      <c r="B79" s="17" t="s">
        <v>100</v>
      </c>
      <c r="C79" s="50">
        <v>334324</v>
      </c>
      <c r="D79" s="51">
        <v>400439</v>
      </c>
      <c r="E79" s="51">
        <v>409370</v>
      </c>
      <c r="F79" s="329">
        <v>567373</v>
      </c>
      <c r="G79" s="51">
        <v>618255</v>
      </c>
      <c r="H79" s="216">
        <v>665746</v>
      </c>
      <c r="I79" s="18"/>
      <c r="J79" s="179">
        <f t="shared" ref="J79:O79" si="78">C79/C77</f>
        <v>3.768791170636878E-2</v>
      </c>
      <c r="K79" s="52">
        <f t="shared" si="78"/>
        <v>3.3752088754965076E-2</v>
      </c>
      <c r="L79" s="52">
        <f t="shared" si="78"/>
        <v>2.7469085787464011E-2</v>
      </c>
      <c r="M79" s="52">
        <f t="shared" si="78"/>
        <v>3.7876072591739189E-2</v>
      </c>
      <c r="N79" s="250">
        <f t="shared" si="78"/>
        <v>4.2076490868777738E-2</v>
      </c>
      <c r="O79" s="251">
        <f t="shared" si="78"/>
        <v>4.213495341804973E-2</v>
      </c>
      <c r="P79" s="18"/>
      <c r="Q79" s="135">
        <f t="shared" si="52"/>
        <v>7.681458297951492E-2</v>
      </c>
      <c r="R79" s="136">
        <f t="shared" si="54"/>
        <v>5.8462549271991182E-3</v>
      </c>
    </row>
    <row r="80" spans="1:18" ht="20.100000000000001" customHeight="1" thickBot="1" x14ac:dyDescent="0.3">
      <c r="A80" s="22" t="s">
        <v>12</v>
      </c>
      <c r="B80" s="23"/>
      <c r="C80" s="29">
        <v>8796971</v>
      </c>
      <c r="D80" s="30">
        <v>9487411</v>
      </c>
      <c r="E80" s="30">
        <v>10258864</v>
      </c>
      <c r="F80" s="62">
        <v>15574437</v>
      </c>
      <c r="G80" s="30">
        <v>16723668</v>
      </c>
      <c r="H80" s="215">
        <v>17376222</v>
      </c>
      <c r="J80" s="178">
        <f t="shared" ref="J80:O80" si="79">C80/C92</f>
        <v>3.2523959768812408E-2</v>
      </c>
      <c r="K80" s="40">
        <f t="shared" si="79"/>
        <v>3.2796974219393663E-2</v>
      </c>
      <c r="L80" s="40">
        <f t="shared" si="79"/>
        <v>3.3155140271064885E-2</v>
      </c>
      <c r="M80" s="40">
        <f t="shared" si="79"/>
        <v>4.6874715581332251E-2</v>
      </c>
      <c r="N80" s="248">
        <f t="shared" si="79"/>
        <v>4.7631962473106623E-2</v>
      </c>
      <c r="O80" s="249">
        <f t="shared" si="79"/>
        <v>4.4548029710120729E-2</v>
      </c>
      <c r="Q80" s="134">
        <f t="shared" si="52"/>
        <v>3.9019789199355066E-2</v>
      </c>
      <c r="R80" s="133">
        <f t="shared" si="54"/>
        <v>-0.30839327629858942</v>
      </c>
    </row>
    <row r="81" spans="1:18" ht="20.100000000000001" customHeight="1" x14ac:dyDescent="0.25">
      <c r="A81" s="42"/>
      <c r="B81" s="17" t="s">
        <v>99</v>
      </c>
      <c r="C81" s="50">
        <v>7251999</v>
      </c>
      <c r="D81" s="51">
        <v>7923556</v>
      </c>
      <c r="E81" s="51">
        <v>8563221</v>
      </c>
      <c r="F81" s="329">
        <v>13469906</v>
      </c>
      <c r="G81" s="51">
        <v>14532723</v>
      </c>
      <c r="H81" s="216">
        <v>15091578</v>
      </c>
      <c r="I81" s="18"/>
      <c r="J81" s="179">
        <f t="shared" ref="J81:O81" si="80">C81/C80</f>
        <v>0.82437454892144124</v>
      </c>
      <c r="K81" s="52">
        <f t="shared" si="80"/>
        <v>0.8351652521430768</v>
      </c>
      <c r="L81" s="52">
        <f t="shared" si="80"/>
        <v>0.83471435043880104</v>
      </c>
      <c r="M81" s="52">
        <f t="shared" si="80"/>
        <v>0.86487273986212154</v>
      </c>
      <c r="N81" s="250">
        <f t="shared" si="80"/>
        <v>0.8689913600293907</v>
      </c>
      <c r="O81" s="251">
        <f t="shared" si="80"/>
        <v>0.86851894502729077</v>
      </c>
      <c r="P81" s="18"/>
      <c r="Q81" s="135">
        <f t="shared" si="52"/>
        <v>3.8454940619180589E-2</v>
      </c>
      <c r="R81" s="136">
        <f t="shared" si="54"/>
        <v>-4.7241500209993514E-2</v>
      </c>
    </row>
    <row r="82" spans="1:18" ht="20.100000000000001" customHeight="1" thickBot="1" x14ac:dyDescent="0.3">
      <c r="A82" s="42"/>
      <c r="B82" s="17" t="s">
        <v>100</v>
      </c>
      <c r="C82" s="50">
        <v>1544972</v>
      </c>
      <c r="D82" s="51">
        <v>1563855</v>
      </c>
      <c r="E82" s="51">
        <v>1695643</v>
      </c>
      <c r="F82" s="329">
        <v>2104531</v>
      </c>
      <c r="G82" s="51">
        <v>2190945</v>
      </c>
      <c r="H82" s="216">
        <v>2284644</v>
      </c>
      <c r="I82" s="18"/>
      <c r="J82" s="179">
        <f t="shared" ref="J82:O82" si="81">C82/C80</f>
        <v>0.17562545107855876</v>
      </c>
      <c r="K82" s="52">
        <f t="shared" si="81"/>
        <v>0.16483474785692323</v>
      </c>
      <c r="L82" s="52">
        <f t="shared" si="81"/>
        <v>0.16528564956119898</v>
      </c>
      <c r="M82" s="52">
        <f t="shared" si="81"/>
        <v>0.13512726013787849</v>
      </c>
      <c r="N82" s="250">
        <f t="shared" si="81"/>
        <v>0.13100863997060933</v>
      </c>
      <c r="O82" s="251">
        <f t="shared" si="81"/>
        <v>0.13148105497270926</v>
      </c>
      <c r="P82" s="18"/>
      <c r="Q82" s="135">
        <f t="shared" si="52"/>
        <v>4.2766477478896094E-2</v>
      </c>
      <c r="R82" s="136">
        <f t="shared" si="54"/>
        <v>4.7241500209993514E-2</v>
      </c>
    </row>
    <row r="83" spans="1:18" ht="20.100000000000001" customHeight="1" thickBot="1" x14ac:dyDescent="0.3">
      <c r="A83" s="22" t="s">
        <v>11</v>
      </c>
      <c r="B83" s="23"/>
      <c r="C83" s="29">
        <v>33521945</v>
      </c>
      <c r="D83" s="30">
        <v>37719984</v>
      </c>
      <c r="E83" s="30">
        <v>47541365</v>
      </c>
      <c r="F83" s="62">
        <v>52891733</v>
      </c>
      <c r="G83" s="30">
        <v>58235622</v>
      </c>
      <c r="H83" s="215">
        <v>66004228</v>
      </c>
      <c r="J83" s="178">
        <f t="shared" ref="J83:O83" si="82">C83/C92</f>
        <v>0.12393656754720941</v>
      </c>
      <c r="K83" s="40">
        <f t="shared" si="82"/>
        <v>0.13039398660013166</v>
      </c>
      <c r="L83" s="40">
        <f t="shared" si="82"/>
        <v>0.15364670252504511</v>
      </c>
      <c r="M83" s="40">
        <f t="shared" si="82"/>
        <v>0.15918937814437628</v>
      </c>
      <c r="N83" s="248">
        <f t="shared" si="82"/>
        <v>0.16586534495315397</v>
      </c>
      <c r="O83" s="249">
        <f t="shared" si="82"/>
        <v>0.16921735403343618</v>
      </c>
      <c r="Q83" s="134">
        <f t="shared" si="52"/>
        <v>0.13339955397059208</v>
      </c>
      <c r="R83" s="133">
        <f t="shared" si="54"/>
        <v>0.33520090802822144</v>
      </c>
    </row>
    <row r="84" spans="1:18" ht="20.100000000000001" customHeight="1" x14ac:dyDescent="0.25">
      <c r="A84" s="42"/>
      <c r="B84" s="17" t="s">
        <v>99</v>
      </c>
      <c r="C84" s="50">
        <v>28123506</v>
      </c>
      <c r="D84" s="51">
        <v>31984560</v>
      </c>
      <c r="E84" s="51">
        <v>40984165</v>
      </c>
      <c r="F84" s="329">
        <v>45268500</v>
      </c>
      <c r="G84" s="51">
        <v>50042188</v>
      </c>
      <c r="H84" s="216">
        <v>57065030</v>
      </c>
      <c r="I84" s="18"/>
      <c r="J84" s="179">
        <f t="shared" ref="J84:O84" si="83">C84/C83</f>
        <v>0.83895806165185227</v>
      </c>
      <c r="K84" s="52">
        <f t="shared" si="83"/>
        <v>0.84794733741138384</v>
      </c>
      <c r="L84" s="52">
        <f t="shared" si="83"/>
        <v>0.86207379615625257</v>
      </c>
      <c r="M84" s="52">
        <f t="shared" si="83"/>
        <v>0.85587099216431417</v>
      </c>
      <c r="N84" s="250">
        <f t="shared" si="83"/>
        <v>0.85930546083975889</v>
      </c>
      <c r="O84" s="251">
        <f t="shared" si="83"/>
        <v>0.86456628202666053</v>
      </c>
      <c r="P84" s="18"/>
      <c r="Q84" s="135">
        <f t="shared" si="52"/>
        <v>0.14033842804795027</v>
      </c>
      <c r="R84" s="136">
        <f t="shared" si="54"/>
        <v>0.52608211869016319</v>
      </c>
    </row>
    <row r="85" spans="1:18" ht="20.100000000000001" customHeight="1" thickBot="1" x14ac:dyDescent="0.3">
      <c r="A85" s="42"/>
      <c r="B85" s="17" t="s">
        <v>100</v>
      </c>
      <c r="C85" s="50">
        <v>5398439</v>
      </c>
      <c r="D85" s="51">
        <v>5735424</v>
      </c>
      <c r="E85" s="51">
        <v>6557200</v>
      </c>
      <c r="F85" s="329">
        <v>7623233</v>
      </c>
      <c r="G85" s="51">
        <v>8193434</v>
      </c>
      <c r="H85" s="216">
        <v>8939198</v>
      </c>
      <c r="I85" s="18"/>
      <c r="J85" s="179">
        <f t="shared" ref="J85:O85" si="84">C85/C83</f>
        <v>0.16104193834814776</v>
      </c>
      <c r="K85" s="52">
        <f t="shared" si="84"/>
        <v>0.15205266258861616</v>
      </c>
      <c r="L85" s="52">
        <f t="shared" si="84"/>
        <v>0.13792620384374743</v>
      </c>
      <c r="M85" s="52">
        <f t="shared" si="84"/>
        <v>0.14412900783568577</v>
      </c>
      <c r="N85" s="250">
        <f t="shared" si="84"/>
        <v>0.14069453916024113</v>
      </c>
      <c r="O85" s="251">
        <f t="shared" si="84"/>
        <v>0.13543371797333953</v>
      </c>
      <c r="P85" s="18"/>
      <c r="Q85" s="135">
        <f t="shared" si="52"/>
        <v>9.1019711637391601E-2</v>
      </c>
      <c r="R85" s="136">
        <f t="shared" si="54"/>
        <v>-0.52608211869016042</v>
      </c>
    </row>
    <row r="86" spans="1:18" ht="20.100000000000001" customHeight="1" thickBot="1" x14ac:dyDescent="0.3">
      <c r="A86" s="22" t="s">
        <v>6</v>
      </c>
      <c r="B86" s="23"/>
      <c r="C86" s="29">
        <v>122245353</v>
      </c>
      <c r="D86" s="30">
        <v>123110540</v>
      </c>
      <c r="E86" s="30">
        <v>122250676</v>
      </c>
      <c r="F86" s="62">
        <v>129038328</v>
      </c>
      <c r="G86" s="30">
        <v>130664124</v>
      </c>
      <c r="H86" s="215">
        <v>144708501</v>
      </c>
      <c r="J86" s="178">
        <f t="shared" ref="J86:O88" si="85">C86/C92</f>
        <v>0.45196272022452633</v>
      </c>
      <c r="K86" s="40">
        <f t="shared" si="85"/>
        <v>0.42558008781485618</v>
      </c>
      <c r="L86" s="40">
        <f t="shared" si="85"/>
        <v>0.39509621250583937</v>
      </c>
      <c r="M86" s="40">
        <f t="shared" si="85"/>
        <v>0.38836941098356637</v>
      </c>
      <c r="N86" s="248">
        <f t="shared" si="85"/>
        <v>0.37215452082338341</v>
      </c>
      <c r="O86" s="249">
        <f t="shared" si="85"/>
        <v>0.37099425881270598</v>
      </c>
      <c r="Q86" s="134">
        <f t="shared" si="52"/>
        <v>0.10748456860277883</v>
      </c>
      <c r="R86" s="163">
        <f t="shared" si="54"/>
        <v>-0.11602620106774264</v>
      </c>
    </row>
    <row r="87" spans="1:18" ht="20.100000000000001" customHeight="1" x14ac:dyDescent="0.25">
      <c r="A87" s="42"/>
      <c r="B87" s="17" t="s">
        <v>99</v>
      </c>
      <c r="C87" s="50">
        <v>81787250</v>
      </c>
      <c r="D87" s="51">
        <v>84586580</v>
      </c>
      <c r="E87" s="51">
        <v>87650904</v>
      </c>
      <c r="F87" s="329">
        <v>93170078</v>
      </c>
      <c r="G87" s="51">
        <v>96231748</v>
      </c>
      <c r="H87" s="216">
        <v>106523990</v>
      </c>
      <c r="I87" s="18"/>
      <c r="J87" s="179">
        <f t="shared" si="85"/>
        <v>0.61552862892893978</v>
      </c>
      <c r="K87" s="52">
        <f t="shared" si="85"/>
        <v>0.58927710971877068</v>
      </c>
      <c r="L87" s="52">
        <f t="shared" si="85"/>
        <v>0.54616488840162492</v>
      </c>
      <c r="M87" s="52">
        <f t="shared" si="85"/>
        <v>0.53388561787842481</v>
      </c>
      <c r="N87" s="250">
        <f t="shared" si="85"/>
        <v>0.52847112702693932</v>
      </c>
      <c r="O87" s="251">
        <f t="shared" si="85"/>
        <v>0.52783921521672339</v>
      </c>
      <c r="P87" s="18"/>
      <c r="Q87" s="135">
        <f t="shared" si="52"/>
        <v>0.1069526659746428</v>
      </c>
      <c r="R87" s="136">
        <f t="shared" si="54"/>
        <v>-6.319118102159349E-2</v>
      </c>
    </row>
    <row r="88" spans="1:18" ht="20.100000000000001" customHeight="1" thickBot="1" x14ac:dyDescent="0.3">
      <c r="A88" s="42"/>
      <c r="B88" s="17" t="s">
        <v>100</v>
      </c>
      <c r="C88" s="50">
        <v>40458103</v>
      </c>
      <c r="D88" s="51">
        <v>38523960</v>
      </c>
      <c r="E88" s="51">
        <v>34599772</v>
      </c>
      <c r="F88" s="329">
        <v>35868250</v>
      </c>
      <c r="G88" s="51">
        <v>34432376</v>
      </c>
      <c r="H88" s="216">
        <v>38184511</v>
      </c>
      <c r="I88" s="18"/>
      <c r="J88" s="179">
        <f t="shared" si="85"/>
        <v>0.29401955443803829</v>
      </c>
      <c r="K88" s="52">
        <f t="shared" si="85"/>
        <v>0.26434424095034142</v>
      </c>
      <c r="L88" s="52">
        <f t="shared" si="85"/>
        <v>0.23231350546207902</v>
      </c>
      <c r="M88" s="52">
        <f t="shared" si="85"/>
        <v>0.22738339312766567</v>
      </c>
      <c r="N88" s="250">
        <f t="shared" si="85"/>
        <v>0.20373320573639273</v>
      </c>
      <c r="O88" s="251">
        <f t="shared" si="85"/>
        <v>0.20284532876684588</v>
      </c>
      <c r="P88" s="18"/>
      <c r="Q88" s="135">
        <f t="shared" si="52"/>
        <v>0.10897113228549782</v>
      </c>
      <c r="R88" s="136">
        <f t="shared" si="54"/>
        <v>-8.8787696954684137E-2</v>
      </c>
    </row>
    <row r="89" spans="1:18" ht="20.100000000000001" customHeight="1" thickBot="1" x14ac:dyDescent="0.3">
      <c r="A89" s="22" t="s">
        <v>7</v>
      </c>
      <c r="B89" s="23"/>
      <c r="C89" s="29">
        <v>529829</v>
      </c>
      <c r="D89" s="30">
        <v>649171</v>
      </c>
      <c r="E89" s="30">
        <v>631931</v>
      </c>
      <c r="F89" s="62">
        <v>719438</v>
      </c>
      <c r="G89" s="30">
        <v>651111</v>
      </c>
      <c r="H89" s="215">
        <v>812748</v>
      </c>
      <c r="J89" s="178">
        <f t="shared" ref="J89:O89" si="86">C89/C92</f>
        <v>1.9588716480195413E-3</v>
      </c>
      <c r="K89" s="40">
        <f t="shared" si="86"/>
        <v>2.244115338839859E-3</v>
      </c>
      <c r="L89" s="40">
        <f t="shared" si="86"/>
        <v>2.0423080905092711E-3</v>
      </c>
      <c r="M89" s="40">
        <f t="shared" si="86"/>
        <v>2.1653079099040635E-3</v>
      </c>
      <c r="N89" s="248">
        <f t="shared" si="86"/>
        <v>1.8544792157932654E-3</v>
      </c>
      <c r="O89" s="249">
        <f t="shared" si="86"/>
        <v>2.0836705499527575E-3</v>
      </c>
      <c r="Q89" s="134">
        <f t="shared" si="52"/>
        <v>0.24824799458156904</v>
      </c>
      <c r="R89" s="163">
        <f t="shared" si="54"/>
        <v>2.2919133415949207E-2</v>
      </c>
    </row>
    <row r="90" spans="1:18" ht="20.100000000000001" customHeight="1" x14ac:dyDescent="0.25">
      <c r="A90" s="42"/>
      <c r="B90" s="17" t="s">
        <v>99</v>
      </c>
      <c r="C90" s="50">
        <v>447205</v>
      </c>
      <c r="D90" s="51">
        <v>575637</v>
      </c>
      <c r="E90" s="51">
        <v>532164</v>
      </c>
      <c r="F90" s="329">
        <v>652000</v>
      </c>
      <c r="G90" s="51">
        <v>599626</v>
      </c>
      <c r="H90" s="216">
        <v>756271</v>
      </c>
      <c r="I90" s="18"/>
      <c r="J90" s="179">
        <f t="shared" ref="J90:O90" si="87">C90/C89</f>
        <v>0.84405534615885502</v>
      </c>
      <c r="K90" s="52">
        <f t="shared" si="87"/>
        <v>0.88672630169862798</v>
      </c>
      <c r="L90" s="52">
        <f t="shared" si="87"/>
        <v>0.84212358627761574</v>
      </c>
      <c r="M90" s="52">
        <f t="shared" si="87"/>
        <v>0.90626294413139141</v>
      </c>
      <c r="N90" s="250">
        <f t="shared" si="87"/>
        <v>0.92092746090912303</v>
      </c>
      <c r="O90" s="251">
        <f t="shared" si="87"/>
        <v>0.93051105631757935</v>
      </c>
      <c r="P90" s="18"/>
      <c r="Q90" s="135">
        <f t="shared" si="52"/>
        <v>0.26123783825251073</v>
      </c>
      <c r="R90" s="136">
        <f t="shared" si="54"/>
        <v>0.95835954084563246</v>
      </c>
    </row>
    <row r="91" spans="1:18" ht="20.100000000000001" customHeight="1" thickBot="1" x14ac:dyDescent="0.3">
      <c r="A91" s="42"/>
      <c r="B91" s="17" t="s">
        <v>100</v>
      </c>
      <c r="C91" s="50">
        <v>82624</v>
      </c>
      <c r="D91" s="51">
        <v>73534</v>
      </c>
      <c r="E91" s="51">
        <v>99767</v>
      </c>
      <c r="F91" s="329">
        <v>67438</v>
      </c>
      <c r="G91" s="51">
        <v>51485</v>
      </c>
      <c r="H91" s="216">
        <v>56477</v>
      </c>
      <c r="I91" s="18"/>
      <c r="J91" s="179">
        <f t="shared" ref="J91:O91" si="88">C91/C89</f>
        <v>0.15594465384114498</v>
      </c>
      <c r="K91" s="59">
        <f t="shared" si="88"/>
        <v>0.11327369830137206</v>
      </c>
      <c r="L91" s="59">
        <f t="shared" si="88"/>
        <v>0.15787641372238426</v>
      </c>
      <c r="M91" s="59">
        <f t="shared" si="88"/>
        <v>9.3737055868608546E-2</v>
      </c>
      <c r="N91" s="250">
        <f t="shared" si="88"/>
        <v>7.9072539090876984E-2</v>
      </c>
      <c r="O91" s="251">
        <f t="shared" si="88"/>
        <v>6.9488943682420631E-2</v>
      </c>
      <c r="P91" s="18"/>
      <c r="Q91" s="135">
        <f t="shared" si="52"/>
        <v>9.6960279693114493E-2</v>
      </c>
      <c r="R91" s="136">
        <f t="shared" si="54"/>
        <v>-0.95835954084563524</v>
      </c>
    </row>
    <row r="92" spans="1:18" ht="20.100000000000001" customHeight="1" thickBot="1" x14ac:dyDescent="0.3">
      <c r="A92" s="105" t="s">
        <v>27</v>
      </c>
      <c r="B92" s="130"/>
      <c r="C92" s="114">
        <f t="shared" ref="C92:E93" si="89">C54+C57+C60+C63+C65+C68+C71+C74+C77+C80+C83+C86+C89</f>
        <v>270476629</v>
      </c>
      <c r="D92" s="115">
        <f t="shared" si="89"/>
        <v>289277021</v>
      </c>
      <c r="E92" s="115">
        <f t="shared" si="89"/>
        <v>309420015</v>
      </c>
      <c r="F92" s="115">
        <f t="shared" ref="F92" si="90">F54+F57+F60+F63+F65+F68+F71+F74+F77+F80+F83+F86+F89</f>
        <v>332256672</v>
      </c>
      <c r="G92" s="247">
        <f t="shared" ref="G92:H92" si="91">G54+G57+G60+G63+G65+G68+G71+G74+G77+G80+G83+G86+G89</f>
        <v>351101805</v>
      </c>
      <c r="H92" s="245">
        <f t="shared" si="91"/>
        <v>390055904</v>
      </c>
      <c r="J92" s="120">
        <f>J54+J57+J60+J63+J65+J68+J71+J74+J77+J80+J83+J86+J89</f>
        <v>1</v>
      </c>
      <c r="K92" s="116">
        <f t="shared" ref="K92:L92" si="92">K54+K57+K60+K63+K65+K68+K71+K74+K77+K80+K83+K86+K89</f>
        <v>0.99999999999999989</v>
      </c>
      <c r="L92" s="116">
        <f t="shared" si="92"/>
        <v>1</v>
      </c>
      <c r="M92" s="116">
        <f t="shared" ref="M92" si="93">M54+M57+M60+M63+M65+M68+M71+M74+M77+M80+M83+M86+M89</f>
        <v>1.0000000000000002</v>
      </c>
      <c r="N92" s="254">
        <f t="shared" ref="N92:O92" si="94">N54+N57+N60+N63+N65+N68+N71+N74+N77+N80+N83+N86+N89</f>
        <v>1</v>
      </c>
      <c r="O92" s="255">
        <f t="shared" si="94"/>
        <v>1</v>
      </c>
      <c r="Q92" s="123">
        <f t="shared" si="52"/>
        <v>0.11094815932376081</v>
      </c>
      <c r="R92" s="167">
        <f t="shared" si="54"/>
        <v>0</v>
      </c>
    </row>
    <row r="93" spans="1:18" ht="20.100000000000001" customHeight="1" x14ac:dyDescent="0.25">
      <c r="A93" s="42"/>
      <c r="B93" s="17" t="s">
        <v>99</v>
      </c>
      <c r="C93" s="166">
        <f>C55+C58+C61+C64+C66+C69+C72+C75+C78+C81+C84+C87+C90</f>
        <v>132873186</v>
      </c>
      <c r="D93" s="68">
        <f t="shared" si="89"/>
        <v>143542959</v>
      </c>
      <c r="E93" s="68">
        <f t="shared" si="89"/>
        <v>160484326</v>
      </c>
      <c r="F93" s="68">
        <f t="shared" ref="F93" si="95">F55+F58+F61+F64+F66+F69+F72+F75+F78+F81+F84+F87+F90</f>
        <v>174513182</v>
      </c>
      <c r="G93" s="68">
        <f t="shared" ref="G93:H93" si="96">G55+G58+G61+G64+G66+G69+G72+G75+G78+G81+G84+G87+G90</f>
        <v>182094618</v>
      </c>
      <c r="H93" s="246">
        <f t="shared" si="96"/>
        <v>201811436</v>
      </c>
      <c r="I93" s="18"/>
      <c r="J93" s="161">
        <f>C93/C92</f>
        <v>0.49125570106095934</v>
      </c>
      <c r="K93" s="52">
        <f>D93/D92</f>
        <v>0.49621279458626616</v>
      </c>
      <c r="L93" s="52">
        <f>E93/E92</f>
        <v>0.51866174849742674</v>
      </c>
      <c r="M93" s="52">
        <f>F93/F92</f>
        <v>0.52523605003784546</v>
      </c>
      <c r="N93" s="256">
        <f t="shared" ref="N93" si="97">G93/G92</f>
        <v>0.5186376583851513</v>
      </c>
      <c r="O93" s="257">
        <f t="shared" ref="O93" si="98">H93/H92</f>
        <v>0.51739105582157785</v>
      </c>
      <c r="P93" s="18"/>
      <c r="Q93" s="135">
        <f t="shared" si="52"/>
        <v>0.10827787342951564</v>
      </c>
      <c r="R93" s="136">
        <f t="shared" si="54"/>
        <v>-0.12466025635734512</v>
      </c>
    </row>
    <row r="94" spans="1:18" ht="19.5" customHeight="1" thickBot="1" x14ac:dyDescent="0.3">
      <c r="A94" s="56"/>
      <c r="B94" s="43" t="s">
        <v>100</v>
      </c>
      <c r="C94" s="57">
        <f>C56+C59+C62+C67+C70+C73+C76+C79+C82+C85+C88+C91</f>
        <v>137603443</v>
      </c>
      <c r="D94" s="58">
        <f t="shared" ref="D94:E94" si="99">D56+D59+D62+D67+D70+D73+D76+D79+D82+D85+D88+D91</f>
        <v>145734062</v>
      </c>
      <c r="E94" s="58">
        <f t="shared" si="99"/>
        <v>148935689</v>
      </c>
      <c r="F94" s="58">
        <f t="shared" ref="F94" si="100">F56+F59+F62+F67+F70+F73+F76+F79+F82+F85+F88+F91</f>
        <v>157743490</v>
      </c>
      <c r="G94" s="58">
        <f t="shared" ref="G94:H94" si="101">G56+G59+G62+G67+G70+G73+G76+G79+G82+G85+G88+G91</f>
        <v>169007187</v>
      </c>
      <c r="H94" s="217">
        <f t="shared" si="101"/>
        <v>188244468</v>
      </c>
      <c r="I94" s="18"/>
      <c r="J94" s="162">
        <f>C94/C92</f>
        <v>0.50874429893904072</v>
      </c>
      <c r="K94" s="59">
        <f>D94/D92</f>
        <v>0.5037872054137339</v>
      </c>
      <c r="L94" s="59">
        <f>E94/E92</f>
        <v>0.48133825150257331</v>
      </c>
      <c r="M94" s="59">
        <f>F94/F92</f>
        <v>0.47476394996215454</v>
      </c>
      <c r="N94" s="259">
        <f t="shared" ref="N94" si="102">G94/G92</f>
        <v>0.4813623416148487</v>
      </c>
      <c r="O94" s="258">
        <f t="shared" ref="O94" si="103">H94/H92</f>
        <v>0.48260894417842221</v>
      </c>
      <c r="P94" s="18"/>
      <c r="Q94" s="137">
        <f t="shared" si="52"/>
        <v>0.11382522448586757</v>
      </c>
      <c r="R94" s="138">
        <f t="shared" si="54"/>
        <v>0.12466025635735067</v>
      </c>
    </row>
    <row r="97" spans="1:10" x14ac:dyDescent="0.25">
      <c r="A97" s="1" t="s">
        <v>34</v>
      </c>
      <c r="J97" s="1" t="str">
        <f>Q3</f>
        <v>VARIAÇÃO (JAN.-DEZ)</v>
      </c>
    </row>
    <row r="98" spans="1:10" ht="15.75" thickBot="1" x14ac:dyDescent="0.3"/>
    <row r="99" spans="1:10" ht="20.100000000000001" customHeight="1" x14ac:dyDescent="0.25">
      <c r="A99" s="477" t="s">
        <v>43</v>
      </c>
      <c r="B99" s="491"/>
      <c r="C99" s="479">
        <v>2016</v>
      </c>
      <c r="D99" s="481">
        <v>2017</v>
      </c>
      <c r="E99" s="481">
        <v>2018</v>
      </c>
      <c r="F99" s="481">
        <v>2019</v>
      </c>
      <c r="G99" s="481">
        <f>G5</f>
        <v>2020</v>
      </c>
      <c r="H99" s="475">
        <v>2021</v>
      </c>
      <c r="J99" s="483" t="s">
        <v>94</v>
      </c>
    </row>
    <row r="100" spans="1:10" ht="20.100000000000001" customHeight="1" thickBot="1" x14ac:dyDescent="0.3">
      <c r="A100" s="492"/>
      <c r="B100" s="493"/>
      <c r="C100" s="490"/>
      <c r="D100" s="489"/>
      <c r="E100" s="489"/>
      <c r="F100" s="489"/>
      <c r="G100" s="489">
        <v>2020</v>
      </c>
      <c r="H100" s="499">
        <v>2021</v>
      </c>
      <c r="J100" s="484"/>
    </row>
    <row r="101" spans="1:10" ht="20.100000000000001" customHeight="1" thickBot="1" x14ac:dyDescent="0.3">
      <c r="A101" s="22" t="s">
        <v>10</v>
      </c>
      <c r="B101" s="23"/>
      <c r="C101" s="156">
        <f>C54/C7</f>
        <v>3.1072184101681737</v>
      </c>
      <c r="D101" s="260">
        <f t="shared" ref="D101:E101" si="104">D54/D7</f>
        <v>3.1804030646425181</v>
      </c>
      <c r="E101" s="260">
        <f t="shared" si="104"/>
        <v>3.2743204425841306</v>
      </c>
      <c r="F101" s="260">
        <f t="shared" ref="F101" si="105">F54/F7</f>
        <v>3.2864479670346234</v>
      </c>
      <c r="G101" s="260">
        <f t="shared" ref="G101:H101" si="106">G54/G7</f>
        <v>3.2743550908017451</v>
      </c>
      <c r="H101" s="242">
        <f t="shared" si="106"/>
        <v>3.3363327745182731</v>
      </c>
      <c r="J101" s="41">
        <f>(H101-G101)/G101</f>
        <v>1.8928210898883423E-2</v>
      </c>
    </row>
    <row r="102" spans="1:10" ht="20.100000000000001" customHeight="1" x14ac:dyDescent="0.25">
      <c r="A102" s="42"/>
      <c r="B102" s="17" t="s">
        <v>99</v>
      </c>
      <c r="C102" s="271">
        <f t="shared" ref="C102:E117" si="107">C55/C8</f>
        <v>3.3902505589553571</v>
      </c>
      <c r="D102" s="261">
        <f t="shared" si="107"/>
        <v>3.3264493793849317</v>
      </c>
      <c r="E102" s="261">
        <f t="shared" si="107"/>
        <v>3.1549509809327407</v>
      </c>
      <c r="F102" s="261">
        <f t="shared" ref="F102" si="108">F55/F8</f>
        <v>3.0478239172979733</v>
      </c>
      <c r="G102" s="261">
        <f t="shared" ref="G102:H102" si="109">G55/G8</f>
        <v>3.263583327004945</v>
      </c>
      <c r="H102" s="262">
        <f t="shared" si="109"/>
        <v>3.1988889589013567</v>
      </c>
      <c r="J102" s="313">
        <f t="shared" ref="J102:J141" si="110">(H102-G102)/G102</f>
        <v>-1.9823109025060379E-2</v>
      </c>
    </row>
    <row r="103" spans="1:10" ht="20.100000000000001" customHeight="1" thickBot="1" x14ac:dyDescent="0.3">
      <c r="A103" s="42"/>
      <c r="B103" s="17" t="s">
        <v>100</v>
      </c>
      <c r="C103" s="271">
        <f t="shared" si="107"/>
        <v>3.0992542341842744</v>
      </c>
      <c r="D103" s="261">
        <f t="shared" si="107"/>
        <v>3.1766314351302305</v>
      </c>
      <c r="E103" s="261">
        <f t="shared" si="107"/>
        <v>3.2781084789864363</v>
      </c>
      <c r="F103" s="261">
        <f t="shared" ref="F103" si="111">F56/F9</f>
        <v>3.2942255836658045</v>
      </c>
      <c r="G103" s="261">
        <f t="shared" ref="G103:H103" si="112">G56/G9</f>
        <v>3.274658784967055</v>
      </c>
      <c r="H103" s="262">
        <f t="shared" si="112"/>
        <v>3.3413486117210347</v>
      </c>
      <c r="J103" s="60">
        <f t="shared" si="110"/>
        <v>2.0365427708111779E-2</v>
      </c>
    </row>
    <row r="104" spans="1:10" ht="20.100000000000001" customHeight="1" thickBot="1" x14ac:dyDescent="0.3">
      <c r="A104" s="22" t="s">
        <v>21</v>
      </c>
      <c r="B104" s="23"/>
      <c r="C104" s="156">
        <f t="shared" si="107"/>
        <v>3.0683299669482187</v>
      </c>
      <c r="D104" s="260">
        <f t="shared" si="107"/>
        <v>3.4523042163670796</v>
      </c>
      <c r="E104" s="260">
        <f t="shared" si="107"/>
        <v>4.9327896800144559</v>
      </c>
      <c r="F104" s="260">
        <f t="shared" ref="F104" si="113">F57/F10</f>
        <v>5.4892722757062522</v>
      </c>
      <c r="G104" s="260">
        <f t="shared" ref="G104:H104" si="114">G57/G10</f>
        <v>6.1064703183012803</v>
      </c>
      <c r="H104" s="242">
        <f t="shared" si="114"/>
        <v>6.9544941898961676</v>
      </c>
      <c r="J104" s="41">
        <f t="shared" si="110"/>
        <v>0.1388730031247894</v>
      </c>
    </row>
    <row r="105" spans="1:10" ht="20.100000000000001" customHeight="1" x14ac:dyDescent="0.25">
      <c r="A105" s="42"/>
      <c r="B105" s="17" t="s">
        <v>99</v>
      </c>
      <c r="C105" s="271">
        <f t="shared" si="107"/>
        <v>3.003180074922565</v>
      </c>
      <c r="D105" s="261">
        <f t="shared" si="107"/>
        <v>3.3526690676270507</v>
      </c>
      <c r="E105" s="261">
        <f t="shared" si="107"/>
        <v>4.8271347369765607</v>
      </c>
      <c r="F105" s="261">
        <f t="shared" ref="F105" si="115">F58/F11</f>
        <v>5.0853207757354806</v>
      </c>
      <c r="G105" s="261">
        <f t="shared" ref="G105:H105" si="116">G58/G11</f>
        <v>6.0736675937758404</v>
      </c>
      <c r="H105" s="262">
        <f t="shared" si="116"/>
        <v>7.1327579764473317</v>
      </c>
      <c r="J105" s="313">
        <f t="shared" si="110"/>
        <v>0.17437411025865551</v>
      </c>
    </row>
    <row r="106" spans="1:10" ht="20.100000000000001" customHeight="1" thickBot="1" x14ac:dyDescent="0.3">
      <c r="A106" s="42"/>
      <c r="B106" s="17" t="s">
        <v>100</v>
      </c>
      <c r="C106" s="271">
        <f t="shared" si="107"/>
        <v>3.669365721997301</v>
      </c>
      <c r="D106" s="261">
        <f t="shared" si="107"/>
        <v>4.2553539176055732</v>
      </c>
      <c r="E106" s="261">
        <f t="shared" si="107"/>
        <v>5.2304969856932901</v>
      </c>
      <c r="F106" s="261">
        <f t="shared" ref="F106" si="117">F59/F12</f>
        <v>6.2601889208320252</v>
      </c>
      <c r="G106" s="261">
        <f t="shared" ref="G106:H106" si="118">G59/G12</f>
        <v>6.1718660239278664</v>
      </c>
      <c r="H106" s="262">
        <f t="shared" si="118"/>
        <v>6.6829814576831286</v>
      </c>
      <c r="J106" s="60">
        <f t="shared" si="110"/>
        <v>8.2813760339855977E-2</v>
      </c>
    </row>
    <row r="107" spans="1:10" ht="20.100000000000001" customHeight="1" thickBot="1" x14ac:dyDescent="0.3">
      <c r="A107" s="22" t="s">
        <v>15</v>
      </c>
      <c r="B107" s="23"/>
      <c r="C107" s="156">
        <f t="shared" si="107"/>
        <v>4.6082630427651941</v>
      </c>
      <c r="D107" s="260">
        <f t="shared" si="107"/>
        <v>4.758014830125072</v>
      </c>
      <c r="E107" s="260">
        <f t="shared" si="107"/>
        <v>5.2158887373037963</v>
      </c>
      <c r="F107" s="260">
        <f t="shared" ref="F107" si="119">F60/F13</f>
        <v>5.8825082348237476</v>
      </c>
      <c r="G107" s="260">
        <f t="shared" ref="G107:H107" si="120">G60/G13</f>
        <v>5.9332310848592051</v>
      </c>
      <c r="H107" s="242">
        <f t="shared" si="120"/>
        <v>6.2130745534506042</v>
      </c>
      <c r="J107" s="41">
        <f t="shared" si="110"/>
        <v>4.7165442334703829E-2</v>
      </c>
    </row>
    <row r="108" spans="1:10" ht="20.100000000000001" customHeight="1" x14ac:dyDescent="0.25">
      <c r="A108" s="42"/>
      <c r="B108" s="221" t="s">
        <v>99</v>
      </c>
      <c r="C108" s="271">
        <f t="shared" si="107"/>
        <v>1.7211880993733839</v>
      </c>
      <c r="D108" s="261">
        <f t="shared" si="107"/>
        <v>1.9959343887231404</v>
      </c>
      <c r="E108" s="261">
        <f t="shared" si="107"/>
        <v>2.4975377130397378</v>
      </c>
      <c r="F108" s="261">
        <f t="shared" ref="F108" si="121">F61/F14</f>
        <v>2.9968969543271862</v>
      </c>
      <c r="G108" s="263">
        <f t="shared" ref="G108:H108" si="122">G61/G14</f>
        <v>3.4205478241283256</v>
      </c>
      <c r="H108" s="264">
        <f t="shared" si="122"/>
        <v>3.7317543153388448</v>
      </c>
      <c r="J108" s="313">
        <f t="shared" si="110"/>
        <v>9.0981476421785001E-2</v>
      </c>
    </row>
    <row r="109" spans="1:10" ht="20.100000000000001" customHeight="1" thickBot="1" x14ac:dyDescent="0.3">
      <c r="A109" s="42"/>
      <c r="B109" s="221" t="s">
        <v>100</v>
      </c>
      <c r="C109" s="271">
        <f t="shared" si="107"/>
        <v>5.0788326906901489</v>
      </c>
      <c r="D109" s="261">
        <f t="shared" si="107"/>
        <v>5.0760587240005988</v>
      </c>
      <c r="E109" s="261">
        <f t="shared" si="107"/>
        <v>5.4829726419442419</v>
      </c>
      <c r="F109" s="261">
        <f t="shared" ref="F109" si="123">F62/F15</f>
        <v>6.0455930664140611</v>
      </c>
      <c r="G109" s="263">
        <f t="shared" ref="G109:H109" si="124">G62/G15</f>
        <v>6.0277512058198965</v>
      </c>
      <c r="H109" s="264">
        <f t="shared" si="124"/>
        <v>6.3082756830634032</v>
      </c>
      <c r="J109" s="60">
        <f t="shared" si="110"/>
        <v>4.6538828107678953E-2</v>
      </c>
    </row>
    <row r="110" spans="1:10" ht="20.100000000000001" customHeight="1" thickBot="1" x14ac:dyDescent="0.3">
      <c r="A110" s="22" t="s">
        <v>8</v>
      </c>
      <c r="B110" s="23"/>
      <c r="C110" s="156">
        <f t="shared" si="107"/>
        <v>1.8313554028732042</v>
      </c>
      <c r="D110" s="260">
        <f t="shared" si="107"/>
        <v>2.1490453320838703</v>
      </c>
      <c r="E110" s="260">
        <f t="shared" si="107"/>
        <v>1.8330268616317045</v>
      </c>
      <c r="F110" s="260">
        <f t="shared" ref="F110" si="125">F63/F16</f>
        <v>1.8614387112903401</v>
      </c>
      <c r="G110" s="260">
        <f t="shared" ref="G110:H110" si="126">G63/G16</f>
        <v>2.1099038803844783</v>
      </c>
      <c r="H110" s="242">
        <f t="shared" si="126"/>
        <v>1.904386349252714</v>
      </c>
      <c r="J110" s="41">
        <f t="shared" si="110"/>
        <v>-9.7406110791318973E-2</v>
      </c>
    </row>
    <row r="111" spans="1:10" ht="20.100000000000001" customHeight="1" thickBot="1" x14ac:dyDescent="0.3">
      <c r="A111" s="42"/>
      <c r="B111" s="17" t="s">
        <v>99</v>
      </c>
      <c r="C111" s="271">
        <f t="shared" si="107"/>
        <v>1.8313554028732042</v>
      </c>
      <c r="D111" s="261">
        <f t="shared" si="107"/>
        <v>2.1490453320838703</v>
      </c>
      <c r="E111" s="261">
        <f t="shared" si="107"/>
        <v>1.8330268616317045</v>
      </c>
      <c r="F111" s="261">
        <f t="shared" ref="F111" si="127">F64/F17</f>
        <v>1.8614387112903401</v>
      </c>
      <c r="G111" s="261">
        <f t="shared" ref="G111:H111" si="128">G64/G17</f>
        <v>2.1099038803844783</v>
      </c>
      <c r="H111" s="262">
        <f t="shared" si="128"/>
        <v>1.904386349252714</v>
      </c>
      <c r="J111" s="214">
        <f t="shared" si="110"/>
        <v>-9.7406110791318973E-2</v>
      </c>
    </row>
    <row r="112" spans="1:10" ht="20.100000000000001" customHeight="1" thickBot="1" x14ac:dyDescent="0.3">
      <c r="A112" s="22" t="s">
        <v>19</v>
      </c>
      <c r="B112" s="23"/>
      <c r="C112" s="156">
        <f t="shared" si="107"/>
        <v>3.4174447174447176</v>
      </c>
      <c r="D112" s="260">
        <f t="shared" si="107"/>
        <v>3.5232390991854334</v>
      </c>
      <c r="E112" s="260">
        <f t="shared" si="107"/>
        <v>3.3732123411978221</v>
      </c>
      <c r="F112" s="260">
        <f t="shared" ref="F112" si="129">F65/F18</f>
        <v>4.1576092415871422</v>
      </c>
      <c r="G112" s="260">
        <f t="shared" ref="G112:H112" si="130">G65/G18</f>
        <v>4.2929882253102791</v>
      </c>
      <c r="H112" s="242">
        <f t="shared" si="130"/>
        <v>3.9901033842891227</v>
      </c>
      <c r="J112" s="41">
        <f t="shared" si="110"/>
        <v>-7.0553382661389705E-2</v>
      </c>
    </row>
    <row r="113" spans="1:10" ht="20.100000000000001" customHeight="1" x14ac:dyDescent="0.25">
      <c r="A113" s="42"/>
      <c r="B113" s="17" t="s">
        <v>99</v>
      </c>
      <c r="C113" s="271">
        <f t="shared" si="107"/>
        <v>2.8253545024845472</v>
      </c>
      <c r="D113" s="261">
        <f t="shared" si="107"/>
        <v>2.9056913711469705</v>
      </c>
      <c r="E113" s="261">
        <f t="shared" si="107"/>
        <v>2.9232299484582693</v>
      </c>
      <c r="F113" s="261">
        <f t="shared" ref="F113" si="131">F66/F19</f>
        <v>3.1872068230277186</v>
      </c>
      <c r="G113" s="261">
        <f t="shared" ref="G113:H113" si="132">G66/G19</f>
        <v>3.1932526585991932</v>
      </c>
      <c r="H113" s="262">
        <f t="shared" si="132"/>
        <v>2.9086996618505996</v>
      </c>
      <c r="J113" s="313">
        <f t="shared" si="110"/>
        <v>-8.9110705343754565E-2</v>
      </c>
    </row>
    <row r="114" spans="1:10" ht="20.100000000000001" customHeight="1" thickBot="1" x14ac:dyDescent="0.3">
      <c r="A114" s="42"/>
      <c r="B114" s="17" t="s">
        <v>100</v>
      </c>
      <c r="C114" s="271">
        <f t="shared" si="107"/>
        <v>4.6514271280626422</v>
      </c>
      <c r="D114" s="261">
        <f t="shared" si="107"/>
        <v>5.023474178403756</v>
      </c>
      <c r="E114" s="261">
        <f t="shared" si="107"/>
        <v>5.2054491899852726</v>
      </c>
      <c r="F114" s="261">
        <f t="shared" ref="F114" si="133">F67/F20</f>
        <v>6.4955479452054794</v>
      </c>
      <c r="G114" s="261">
        <f t="shared" ref="G114:H114" si="134">G67/G20</f>
        <v>5.8026680090611631</v>
      </c>
      <c r="H114" s="262">
        <f t="shared" si="134"/>
        <v>5.4525046767823735</v>
      </c>
      <c r="J114" s="60">
        <f t="shared" si="110"/>
        <v>-6.0345229424118636E-2</v>
      </c>
    </row>
    <row r="115" spans="1:10" ht="20.100000000000001" customHeight="1" thickBot="1" x14ac:dyDescent="0.3">
      <c r="A115" s="22" t="s">
        <v>25</v>
      </c>
      <c r="B115" s="23"/>
      <c r="C115" s="156">
        <f t="shared" si="107"/>
        <v>2.1756047266454122</v>
      </c>
      <c r="D115" s="260">
        <f t="shared" si="107"/>
        <v>2.6124092046803837</v>
      </c>
      <c r="E115" s="260">
        <f t="shared" si="107"/>
        <v>2.3239647922346882</v>
      </c>
      <c r="F115" s="260">
        <f t="shared" ref="F115" si="135">F68/F21</f>
        <v>2.6343167682601587</v>
      </c>
      <c r="G115" s="260">
        <f t="shared" ref="G115:H115" si="136">G68/G21</f>
        <v>3.3748275317928198</v>
      </c>
      <c r="H115" s="242">
        <f t="shared" si="136"/>
        <v>4.3927221292827499</v>
      </c>
      <c r="J115" s="41">
        <f t="shared" si="110"/>
        <v>0.30161381223211453</v>
      </c>
    </row>
    <row r="116" spans="1:10" ht="20.100000000000001" customHeight="1" x14ac:dyDescent="0.25">
      <c r="A116" s="42"/>
      <c r="B116" s="17" t="s">
        <v>99</v>
      </c>
      <c r="C116" s="271">
        <f t="shared" si="107"/>
        <v>1.6828280230202874</v>
      </c>
      <c r="D116" s="261">
        <f t="shared" si="107"/>
        <v>1.9073363154958254</v>
      </c>
      <c r="E116" s="261">
        <f t="shared" si="107"/>
        <v>1.697864875860575</v>
      </c>
      <c r="F116" s="261">
        <f t="shared" ref="F116" si="137">F69/F22</f>
        <v>1.872614248860798</v>
      </c>
      <c r="G116" s="261">
        <f t="shared" ref="G116:H116" si="138">G69/G22</f>
        <v>2.3355389146854777</v>
      </c>
      <c r="H116" s="262">
        <f t="shared" si="138"/>
        <v>2.7877782197498173</v>
      </c>
      <c r="J116" s="313">
        <f t="shared" si="110"/>
        <v>0.19363381283040698</v>
      </c>
    </row>
    <row r="117" spans="1:10" ht="20.100000000000001" customHeight="1" thickBot="1" x14ac:dyDescent="0.3">
      <c r="A117" s="42"/>
      <c r="B117" s="17" t="s">
        <v>100</v>
      </c>
      <c r="C117" s="271">
        <f t="shared" si="107"/>
        <v>3.6264928396707234</v>
      </c>
      <c r="D117" s="261">
        <f t="shared" si="107"/>
        <v>4.3545684530287856</v>
      </c>
      <c r="E117" s="261">
        <f t="shared" si="107"/>
        <v>4.5797611852218481</v>
      </c>
      <c r="F117" s="261">
        <f t="shared" ref="F117" si="139">F70/F23</f>
        <v>4.6582152723907511</v>
      </c>
      <c r="G117" s="261">
        <f t="shared" ref="G117:H117" si="140">G70/G23</f>
        <v>5.1021579789210643</v>
      </c>
      <c r="H117" s="262">
        <f t="shared" si="140"/>
        <v>5.864765524601947</v>
      </c>
      <c r="J117" s="60">
        <f t="shared" si="110"/>
        <v>0.14946764659806727</v>
      </c>
    </row>
    <row r="118" spans="1:10" ht="20.100000000000001" customHeight="1" thickBot="1" x14ac:dyDescent="0.3">
      <c r="A118" s="22" t="s">
        <v>26</v>
      </c>
      <c r="B118" s="23"/>
      <c r="C118" s="156">
        <f t="shared" ref="C118:E133" si="141">C71/C24</f>
        <v>3.0944530831492969</v>
      </c>
      <c r="D118" s="260">
        <f t="shared" si="141"/>
        <v>3.0633340492995158</v>
      </c>
      <c r="E118" s="260">
        <f t="shared" si="141"/>
        <v>3.1628049484462837</v>
      </c>
      <c r="F118" s="260">
        <f t="shared" ref="F118" si="142">F71/F24</f>
        <v>3.3549607211625481</v>
      </c>
      <c r="G118" s="260">
        <f t="shared" ref="G118:H118" si="143">G71/G24</f>
        <v>3.5170308209089352</v>
      </c>
      <c r="H118" s="242">
        <f t="shared" si="143"/>
        <v>3.7187953252596468</v>
      </c>
      <c r="J118" s="41">
        <f t="shared" si="110"/>
        <v>5.7367852209656789E-2</v>
      </c>
    </row>
    <row r="119" spans="1:10" ht="20.100000000000001" customHeight="1" x14ac:dyDescent="0.25">
      <c r="A119" s="42"/>
      <c r="B119" s="17" t="s">
        <v>99</v>
      </c>
      <c r="C119" s="271">
        <f t="shared" si="141"/>
        <v>1.3984592390442734</v>
      </c>
      <c r="D119" s="261">
        <f t="shared" si="141"/>
        <v>1.356311122936936</v>
      </c>
      <c r="E119" s="261">
        <f t="shared" si="141"/>
        <v>1.4408217398954686</v>
      </c>
      <c r="F119" s="261">
        <f t="shared" ref="F119" si="144">F72/F25</f>
        <v>1.5147026508782961</v>
      </c>
      <c r="G119" s="261">
        <f t="shared" ref="G119:H119" si="145">G72/G25</f>
        <v>1.6309209450522051</v>
      </c>
      <c r="H119" s="262">
        <f t="shared" si="145"/>
        <v>1.6589180085936408</v>
      </c>
      <c r="J119" s="313">
        <f t="shared" si="110"/>
        <v>1.7166413630514472E-2</v>
      </c>
    </row>
    <row r="120" spans="1:10" ht="20.100000000000001" customHeight="1" thickBot="1" x14ac:dyDescent="0.3">
      <c r="A120" s="42"/>
      <c r="B120" s="17" t="s">
        <v>100</v>
      </c>
      <c r="C120" s="271">
        <f t="shared" si="141"/>
        <v>3.6702806122448979</v>
      </c>
      <c r="D120" s="261">
        <f t="shared" si="141"/>
        <v>3.9235036631512532</v>
      </c>
      <c r="E120" s="261">
        <f t="shared" si="141"/>
        <v>4.2516334741055983</v>
      </c>
      <c r="F120" s="261">
        <f t="shared" ref="F120" si="146">F73/F26</f>
        <v>4.3859573249756707</v>
      </c>
      <c r="G120" s="261">
        <f t="shared" ref="G120:H120" si="147">G73/G26</f>
        <v>4.2770696782742217</v>
      </c>
      <c r="H120" s="262">
        <f t="shared" si="147"/>
        <v>4.4006838882020247</v>
      </c>
      <c r="J120" s="60">
        <f t="shared" si="110"/>
        <v>2.8901612371599428E-2</v>
      </c>
    </row>
    <row r="121" spans="1:10" ht="20.100000000000001" customHeight="1" thickBot="1" x14ac:dyDescent="0.3">
      <c r="A121" s="22" t="s">
        <v>14</v>
      </c>
      <c r="B121" s="23"/>
      <c r="C121" s="156">
        <f t="shared" si="141"/>
        <v>3.6242080016250129</v>
      </c>
      <c r="D121" s="260">
        <f t="shared" si="141"/>
        <v>3.8319918871902581</v>
      </c>
      <c r="E121" s="260">
        <f t="shared" si="141"/>
        <v>3.9938925411898385</v>
      </c>
      <c r="F121" s="260">
        <f t="shared" ref="F121" si="148">F74/F27</f>
        <v>3.7690685130021739</v>
      </c>
      <c r="G121" s="260">
        <f t="shared" ref="G121:H121" si="149">G74/G27</f>
        <v>3.9078664226530448</v>
      </c>
      <c r="H121" s="242">
        <f t="shared" si="149"/>
        <v>3.7469046436103883</v>
      </c>
      <c r="J121" s="41">
        <f t="shared" si="110"/>
        <v>-4.1189171182923853E-2</v>
      </c>
    </row>
    <row r="122" spans="1:10" ht="20.100000000000001" customHeight="1" x14ac:dyDescent="0.25">
      <c r="A122" s="42"/>
      <c r="B122" s="17" t="s">
        <v>99</v>
      </c>
      <c r="C122" s="271">
        <f t="shared" si="141"/>
        <v>2.268099490944004</v>
      </c>
      <c r="D122" s="261">
        <f t="shared" si="141"/>
        <v>2.4100976750584673</v>
      </c>
      <c r="E122" s="261">
        <f t="shared" si="141"/>
        <v>2.4694698289017758</v>
      </c>
      <c r="F122" s="261">
        <f t="shared" ref="F122" si="150">F75/F28</f>
        <v>2.4740992632175534</v>
      </c>
      <c r="G122" s="261">
        <f t="shared" ref="G122:H122" si="151">G75/G28</f>
        <v>2.500755160261789</v>
      </c>
      <c r="H122" s="262">
        <f t="shared" si="151"/>
        <v>2.2951977754171091</v>
      </c>
      <c r="J122" s="313">
        <f t="shared" si="110"/>
        <v>-8.2198124834884409E-2</v>
      </c>
    </row>
    <row r="123" spans="1:10" ht="20.100000000000001" customHeight="1" thickBot="1" x14ac:dyDescent="0.3">
      <c r="A123" s="42"/>
      <c r="B123" s="17" t="s">
        <v>100</v>
      </c>
      <c r="C123" s="271">
        <f t="shared" si="141"/>
        <v>4.4933625624162712</v>
      </c>
      <c r="D123" s="261">
        <f t="shared" si="141"/>
        <v>4.5026574565103257</v>
      </c>
      <c r="E123" s="261">
        <f t="shared" si="141"/>
        <v>5.2515960362015077</v>
      </c>
      <c r="F123" s="261">
        <f t="shared" ref="F123" si="152">F76/F29</f>
        <v>5.6843844802810155</v>
      </c>
      <c r="G123" s="261">
        <f t="shared" ref="G123:H123" si="153">G76/G29</f>
        <v>5.7673883863437405</v>
      </c>
      <c r="H123" s="262">
        <f t="shared" si="153"/>
        <v>5.3614143842994446</v>
      </c>
      <c r="J123" s="60">
        <f t="shared" si="110"/>
        <v>-7.0391306228929862E-2</v>
      </c>
    </row>
    <row r="124" spans="1:10" ht="20.100000000000001" customHeight="1" thickBot="1" x14ac:dyDescent="0.3">
      <c r="A124" s="22" t="s">
        <v>9</v>
      </c>
      <c r="B124" s="23"/>
      <c r="C124" s="156">
        <f t="shared" si="141"/>
        <v>2.9725197434027817</v>
      </c>
      <c r="D124" s="260">
        <f t="shared" si="141"/>
        <v>3.0922176967130417</v>
      </c>
      <c r="E124" s="260">
        <f t="shared" si="141"/>
        <v>3.3400513414949007</v>
      </c>
      <c r="F124" s="260">
        <f t="shared" ref="F124" si="154">F77/F30</f>
        <v>3.3903788400207047</v>
      </c>
      <c r="G124" s="260">
        <f t="shared" ref="G124:H124" si="155">G77/G30</f>
        <v>3.4137740523287787</v>
      </c>
      <c r="H124" s="242">
        <f t="shared" si="155"/>
        <v>3.5497161184340591</v>
      </c>
      <c r="J124" s="41">
        <f t="shared" si="110"/>
        <v>3.9821635533419261E-2</v>
      </c>
    </row>
    <row r="125" spans="1:10" ht="20.100000000000001" customHeight="1" x14ac:dyDescent="0.25">
      <c r="A125" s="42"/>
      <c r="B125" s="17" t="s">
        <v>99</v>
      </c>
      <c r="C125" s="271">
        <f t="shared" si="141"/>
        <v>2.9181149794315773</v>
      </c>
      <c r="D125" s="261">
        <f t="shared" si="141"/>
        <v>3.0410599434693277</v>
      </c>
      <c r="E125" s="261">
        <f t="shared" si="141"/>
        <v>3.298360874358127</v>
      </c>
      <c r="F125" s="261">
        <f t="shared" ref="F125" si="156">F78/F31</f>
        <v>3.3425153652964279</v>
      </c>
      <c r="G125" s="261">
        <f t="shared" ref="G125:H125" si="157">G78/G31</f>
        <v>3.3579446204290715</v>
      </c>
      <c r="H125" s="262">
        <f t="shared" si="157"/>
        <v>3.4830251033314616</v>
      </c>
      <c r="J125" s="313">
        <f t="shared" si="110"/>
        <v>3.7249120233081037E-2</v>
      </c>
    </row>
    <row r="126" spans="1:10" ht="20.100000000000001" customHeight="1" thickBot="1" x14ac:dyDescent="0.3">
      <c r="A126" s="42"/>
      <c r="B126" s="17" t="s">
        <v>100</v>
      </c>
      <c r="C126" s="271">
        <f t="shared" si="141"/>
        <v>5.6732394366197187</v>
      </c>
      <c r="D126" s="261">
        <f t="shared" si="141"/>
        <v>5.964771948640033</v>
      </c>
      <c r="E126" s="261">
        <f t="shared" si="141"/>
        <v>6.0453954752200367</v>
      </c>
      <c r="F126" s="261">
        <f t="shared" ref="F126" si="158">F79/F32</f>
        <v>5.3286468312107891</v>
      </c>
      <c r="G126" s="261">
        <f t="shared" ref="G126:H126" si="159">G79/G32</f>
        <v>5.4929145750966191</v>
      </c>
      <c r="H126" s="262">
        <f t="shared" si="159"/>
        <v>6.2858410756099401</v>
      </c>
      <c r="J126" s="60">
        <f t="shared" si="110"/>
        <v>0.14435442053081149</v>
      </c>
    </row>
    <row r="127" spans="1:10" ht="20.100000000000001" customHeight="1" thickBot="1" x14ac:dyDescent="0.3">
      <c r="A127" s="22" t="s">
        <v>12</v>
      </c>
      <c r="B127" s="23"/>
      <c r="C127" s="156">
        <f t="shared" si="141"/>
        <v>2.5870780949019956</v>
      </c>
      <c r="D127" s="260">
        <f t="shared" si="141"/>
        <v>2.6597150384712642</v>
      </c>
      <c r="E127" s="260">
        <f t="shared" si="141"/>
        <v>2.8435620972733431</v>
      </c>
      <c r="F127" s="260">
        <f t="shared" ref="F127" si="160">F80/F33</f>
        <v>2.40438083990413</v>
      </c>
      <c r="G127" s="260">
        <f t="shared" ref="G127:H127" si="161">G80/G33</f>
        <v>2.4553484464664979</v>
      </c>
      <c r="H127" s="242">
        <f t="shared" si="161"/>
        <v>2.5507620260155024</v>
      </c>
      <c r="J127" s="41">
        <f t="shared" si="110"/>
        <v>3.8859486394411599E-2</v>
      </c>
    </row>
    <row r="128" spans="1:10" ht="20.100000000000001" customHeight="1" x14ac:dyDescent="0.25">
      <c r="A128" s="42"/>
      <c r="B128" s="17" t="s">
        <v>99</v>
      </c>
      <c r="C128" s="271">
        <f t="shared" si="141"/>
        <v>2.3895686024086142</v>
      </c>
      <c r="D128" s="261">
        <f t="shared" si="141"/>
        <v>2.4549275269370896</v>
      </c>
      <c r="E128" s="261">
        <f t="shared" si="141"/>
        <v>2.6163489018828794</v>
      </c>
      <c r="F128" s="261">
        <f t="shared" ref="F128" si="162">F81/F34</f>
        <v>2.2140674642734628</v>
      </c>
      <c r="G128" s="261">
        <f t="shared" ref="G128:H128" si="163">G81/G34</f>
        <v>2.2710385265049919</v>
      </c>
      <c r="H128" s="262">
        <f t="shared" si="163"/>
        <v>2.3529648935055603</v>
      </c>
      <c r="J128" s="313">
        <f t="shared" si="110"/>
        <v>3.6074406508043111E-2</v>
      </c>
    </row>
    <row r="129" spans="1:10" ht="20.100000000000001" customHeight="1" thickBot="1" x14ac:dyDescent="0.3">
      <c r="A129" s="42"/>
      <c r="B129" s="17" t="s">
        <v>100</v>
      </c>
      <c r="C129" s="271">
        <f t="shared" si="141"/>
        <v>4.2270905325136185</v>
      </c>
      <c r="D129" s="261">
        <f t="shared" si="141"/>
        <v>4.6068225001104679</v>
      </c>
      <c r="E129" s="261">
        <f t="shared" si="141"/>
        <v>5.0648714846842005</v>
      </c>
      <c r="F129" s="261">
        <f t="shared" ref="F129" si="164">F82/F35</f>
        <v>5.344949230714529</v>
      </c>
      <c r="G129" s="261">
        <f t="shared" ref="G129:H129" si="165">G82/G35</f>
        <v>5.3182794654885734</v>
      </c>
      <c r="H129" s="262">
        <f t="shared" si="165"/>
        <v>5.7358007396193447</v>
      </c>
      <c r="J129" s="60">
        <f t="shared" si="110"/>
        <v>7.8506832301715998E-2</v>
      </c>
    </row>
    <row r="130" spans="1:10" ht="20.100000000000001" customHeight="1" thickBot="1" x14ac:dyDescent="0.3">
      <c r="A130" s="22" t="s">
        <v>11</v>
      </c>
      <c r="B130" s="23"/>
      <c r="C130" s="156">
        <f t="shared" si="141"/>
        <v>2.7053523323271169</v>
      </c>
      <c r="D130" s="260">
        <f t="shared" si="141"/>
        <v>2.8582163449429099</v>
      </c>
      <c r="E130" s="260">
        <f t="shared" si="141"/>
        <v>2.9886613293918165</v>
      </c>
      <c r="F130" s="260">
        <f t="shared" ref="F130" si="166">F83/F36</f>
        <v>3.0033512190316172</v>
      </c>
      <c r="G130" s="260">
        <f t="shared" ref="G130:H130" si="167">G83/G36</f>
        <v>3.0319440147768399</v>
      </c>
      <c r="H130" s="242">
        <f t="shared" si="167"/>
        <v>3.2011135669731425</v>
      </c>
      <c r="J130" s="41">
        <f t="shared" si="110"/>
        <v>5.5795737444958714E-2</v>
      </c>
    </row>
    <row r="131" spans="1:10" ht="20.100000000000001" customHeight="1" x14ac:dyDescent="0.25">
      <c r="A131" s="42"/>
      <c r="B131" s="17" t="s">
        <v>99</v>
      </c>
      <c r="C131" s="271">
        <f t="shared" si="141"/>
        <v>2.5997788984357326</v>
      </c>
      <c r="D131" s="261">
        <f t="shared" si="141"/>
        <v>2.794444199812542</v>
      </c>
      <c r="E131" s="261">
        <f t="shared" si="141"/>
        <v>2.94147223020674</v>
      </c>
      <c r="F131" s="261">
        <f t="shared" ref="F131" si="168">F84/F37</f>
        <v>2.9576957094742244</v>
      </c>
      <c r="G131" s="261">
        <f t="shared" ref="G131:H131" si="169">G84/G37</f>
        <v>2.9984009826464044</v>
      </c>
      <c r="H131" s="262">
        <f t="shared" si="169"/>
        <v>3.1796968231856026</v>
      </c>
      <c r="J131" s="313">
        <f t="shared" si="110"/>
        <v>6.0464174601218806E-2</v>
      </c>
    </row>
    <row r="132" spans="1:10" ht="20.100000000000001" customHeight="1" thickBot="1" x14ac:dyDescent="0.3">
      <c r="A132" s="42"/>
      <c r="B132" s="17" t="s">
        <v>100</v>
      </c>
      <c r="C132" s="271">
        <f t="shared" si="141"/>
        <v>3.4312424880141918</v>
      </c>
      <c r="D132" s="261">
        <f t="shared" si="141"/>
        <v>3.2750121626158877</v>
      </c>
      <c r="E132" s="261">
        <f t="shared" si="141"/>
        <v>3.3217343818150593</v>
      </c>
      <c r="F132" s="261">
        <f t="shared" ref="F132" si="170">F85/F38</f>
        <v>3.3064303181241321</v>
      </c>
      <c r="G132" s="261">
        <f t="shared" ref="G132:H132" si="171">G85/G38</f>
        <v>3.2542954384685565</v>
      </c>
      <c r="H132" s="262">
        <f t="shared" si="171"/>
        <v>3.3449361392905481</v>
      </c>
      <c r="J132" s="60">
        <f t="shared" si="110"/>
        <v>2.7852634321561886E-2</v>
      </c>
    </row>
    <row r="133" spans="1:10" ht="20.100000000000001" customHeight="1" thickBot="1" x14ac:dyDescent="0.3">
      <c r="A133" s="22" t="s">
        <v>6</v>
      </c>
      <c r="B133" s="23"/>
      <c r="C133" s="156">
        <f t="shared" si="141"/>
        <v>3.2203387361387796</v>
      </c>
      <c r="D133" s="260">
        <f t="shared" si="141"/>
        <v>3.5336721368834847</v>
      </c>
      <c r="E133" s="260">
        <f t="shared" si="141"/>
        <v>3.794407741231824</v>
      </c>
      <c r="F133" s="260">
        <f t="shared" ref="F133" si="172">F86/F39</f>
        <v>3.9585853714938462</v>
      </c>
      <c r="G133" s="260">
        <f t="shared" ref="G133:H133" si="173">G86/G39</f>
        <v>4.0425963465623997</v>
      </c>
      <c r="H133" s="242">
        <f t="shared" si="173"/>
        <v>4.2347275781567149</v>
      </c>
      <c r="J133" s="41">
        <f t="shared" si="110"/>
        <v>4.7526692037332119E-2</v>
      </c>
    </row>
    <row r="134" spans="1:10" ht="20.100000000000001" customHeight="1" x14ac:dyDescent="0.25">
      <c r="A134" s="42"/>
      <c r="B134" s="17" t="s">
        <v>99</v>
      </c>
      <c r="C134" s="271">
        <f t="shared" ref="C134:E141" si="174">C87/C40</f>
        <v>3.029637548854502</v>
      </c>
      <c r="D134" s="261">
        <f t="shared" si="174"/>
        <v>3.3593437835032036</v>
      </c>
      <c r="E134" s="261">
        <f t="shared" si="174"/>
        <v>3.6408669286208442</v>
      </c>
      <c r="F134" s="261">
        <f t="shared" ref="F134" si="175">F87/F40</f>
        <v>3.7778773010383824</v>
      </c>
      <c r="G134" s="261">
        <f t="shared" ref="G134:H134" si="176">G87/G40</f>
        <v>3.8908950262625588</v>
      </c>
      <c r="H134" s="262">
        <f t="shared" si="176"/>
        <v>4.0739900204751249</v>
      </c>
      <c r="J134" s="313">
        <f t="shared" si="110"/>
        <v>4.7057294780949159E-2</v>
      </c>
    </row>
    <row r="135" spans="1:10" ht="20.100000000000001" customHeight="1" thickBot="1" x14ac:dyDescent="0.3">
      <c r="A135" s="42"/>
      <c r="B135" s="17" t="s">
        <v>100</v>
      </c>
      <c r="C135" s="271">
        <f t="shared" si="174"/>
        <v>3.6898568230119966</v>
      </c>
      <c r="D135" s="261">
        <f t="shared" si="174"/>
        <v>3.9880825319857514</v>
      </c>
      <c r="E135" s="261">
        <f t="shared" si="174"/>
        <v>4.2482585708567537</v>
      </c>
      <c r="F135" s="261">
        <f t="shared" ref="F135" si="177">F88/F41</f>
        <v>4.5202224607416479</v>
      </c>
      <c r="G135" s="261">
        <f t="shared" ref="G135:H135" si="178">G88/G41</f>
        <v>4.5369723234797483</v>
      </c>
      <c r="H135" s="262">
        <f t="shared" si="178"/>
        <v>4.7584797294392347</v>
      </c>
      <c r="J135" s="60">
        <f t="shared" si="110"/>
        <v>4.8822736875237437E-2</v>
      </c>
    </row>
    <row r="136" spans="1:10" ht="20.100000000000001" customHeight="1" thickBot="1" x14ac:dyDescent="0.3">
      <c r="A136" s="22" t="s">
        <v>7</v>
      </c>
      <c r="B136" s="23"/>
      <c r="C136" s="156">
        <f t="shared" si="174"/>
        <v>5.7456459973539813</v>
      </c>
      <c r="D136" s="260">
        <f t="shared" si="174"/>
        <v>6.3598698970344749</v>
      </c>
      <c r="E136" s="260">
        <f t="shared" si="174"/>
        <v>6.435994581767444</v>
      </c>
      <c r="F136" s="260">
        <f t="shared" ref="F136" si="179">F89/F42</f>
        <v>6.9692724983047567</v>
      </c>
      <c r="G136" s="260">
        <f t="shared" ref="G136:H136" si="180">G89/G42</f>
        <v>6.6667110355702084</v>
      </c>
      <c r="H136" s="242">
        <f t="shared" si="180"/>
        <v>6.8049399254824801</v>
      </c>
      <c r="J136" s="41">
        <f t="shared" si="110"/>
        <v>2.0734195493812769E-2</v>
      </c>
    </row>
    <row r="137" spans="1:10" ht="20.100000000000001" customHeight="1" x14ac:dyDescent="0.25">
      <c r="A137" s="42"/>
      <c r="B137" s="17" t="s">
        <v>99</v>
      </c>
      <c r="C137" s="271">
        <f t="shared" si="174"/>
        <v>6.1550160342430873</v>
      </c>
      <c r="D137" s="261">
        <f t="shared" si="174"/>
        <v>6.7145340020996152</v>
      </c>
      <c r="E137" s="261">
        <f t="shared" si="174"/>
        <v>6.6313271028037386</v>
      </c>
      <c r="F137" s="261">
        <f t="shared" ref="F137" si="181">F90/F43</f>
        <v>7.1036346204131435</v>
      </c>
      <c r="G137" s="261">
        <f t="shared" ref="G137:H137" si="182">G90/G43</f>
        <v>6.7148120359690475</v>
      </c>
      <c r="H137" s="262">
        <f t="shared" si="182"/>
        <v>6.8628378010490207</v>
      </c>
      <c r="J137" s="313">
        <f t="shared" si="110"/>
        <v>2.2044662499418853E-2</v>
      </c>
    </row>
    <row r="138" spans="1:10" ht="20.100000000000001" customHeight="1" thickBot="1" x14ac:dyDescent="0.3">
      <c r="A138" s="42"/>
      <c r="B138" s="17" t="s">
        <v>100</v>
      </c>
      <c r="C138" s="271">
        <f t="shared" si="174"/>
        <v>4.2247788515621005</v>
      </c>
      <c r="D138" s="261">
        <f t="shared" si="174"/>
        <v>4.4994187113749007</v>
      </c>
      <c r="E138" s="261">
        <f t="shared" si="174"/>
        <v>5.5620783854602216</v>
      </c>
      <c r="F138" s="261">
        <f t="shared" ref="F138" si="183">F91/F44</f>
        <v>5.8918399440852696</v>
      </c>
      <c r="G138" s="261">
        <f t="shared" ref="G138:H138" si="184">G91/G44</f>
        <v>6.1533405043623759</v>
      </c>
      <c r="H138" s="262">
        <f t="shared" si="184"/>
        <v>6.1142145718306811</v>
      </c>
      <c r="J138" s="60">
        <f t="shared" si="110"/>
        <v>-6.3584865007806279E-3</v>
      </c>
    </row>
    <row r="139" spans="1:10" ht="20.100000000000001" customHeight="1" thickBot="1" x14ac:dyDescent="0.3">
      <c r="A139" s="105" t="s">
        <v>27</v>
      </c>
      <c r="B139" s="130"/>
      <c r="C139" s="158">
        <f t="shared" si="174"/>
        <v>3.2123307365165226</v>
      </c>
      <c r="D139" s="159">
        <f t="shared" si="174"/>
        <v>3.4169911944004991</v>
      </c>
      <c r="E139" s="159">
        <f t="shared" si="174"/>
        <v>3.594888865750693</v>
      </c>
      <c r="F139" s="159">
        <f t="shared" ref="F139" si="185">F92/F45</f>
        <v>3.6577305306216243</v>
      </c>
      <c r="G139" s="265">
        <f t="shared" ref="G139:H139" si="186">G92/G45</f>
        <v>3.729689602188742</v>
      </c>
      <c r="H139" s="266">
        <f t="shared" si="186"/>
        <v>3.9220684872182874</v>
      </c>
      <c r="J139" s="160">
        <f t="shared" si="110"/>
        <v>5.1580400931125522E-2</v>
      </c>
    </row>
    <row r="140" spans="1:10" ht="20.100000000000001" customHeight="1" x14ac:dyDescent="0.25">
      <c r="A140" s="42"/>
      <c r="B140" s="17" t="s">
        <v>99</v>
      </c>
      <c r="C140" s="272">
        <f t="shared" si="174"/>
        <v>2.8023372117225618</v>
      </c>
      <c r="D140" s="267">
        <f t="shared" si="174"/>
        <v>3.033304784425102</v>
      </c>
      <c r="E140" s="267">
        <f t="shared" si="174"/>
        <v>3.2179673152924422</v>
      </c>
      <c r="F140" s="267">
        <f t="shared" ref="F140" si="187">F93/F46</f>
        <v>3.2311399783894723</v>
      </c>
      <c r="G140" s="267">
        <f t="shared" ref="G140:H140" si="188">G93/G46</f>
        <v>3.3212824549135807</v>
      </c>
      <c r="H140" s="268">
        <f t="shared" si="188"/>
        <v>3.4952231251364108</v>
      </c>
      <c r="J140" s="313">
        <f t="shared" si="110"/>
        <v>5.2371537977897162E-2</v>
      </c>
    </row>
    <row r="141" spans="1:10" ht="20.100000000000001" customHeight="1" thickBot="1" x14ac:dyDescent="0.3">
      <c r="A141" s="56"/>
      <c r="B141" s="43" t="s">
        <v>100</v>
      </c>
      <c r="C141" s="273">
        <f t="shared" si="174"/>
        <v>3.740813331968623</v>
      </c>
      <c r="D141" s="269">
        <f t="shared" si="174"/>
        <v>3.9033012657132087</v>
      </c>
      <c r="E141" s="269">
        <f t="shared" si="174"/>
        <v>4.1141465629376706</v>
      </c>
      <c r="F141" s="269">
        <f t="shared" ref="F141" si="189">F94/F47</f>
        <v>4.2833593785003146</v>
      </c>
      <c r="G141" s="269">
        <f t="shared" ref="G141:H141" si="190">G94/G47</f>
        <v>4.2992989438979592</v>
      </c>
      <c r="H141" s="270">
        <f t="shared" si="190"/>
        <v>4.5129176444442791</v>
      </c>
      <c r="J141" s="60">
        <f t="shared" si="110"/>
        <v>4.9686868332222217E-2</v>
      </c>
    </row>
    <row r="142" spans="1:10" ht="20.100000000000001" customHeight="1" x14ac:dyDescent="0.25"/>
    <row r="143" spans="1:10" ht="15.75" x14ac:dyDescent="0.25">
      <c r="A143" s="129" t="s">
        <v>46</v>
      </c>
    </row>
  </sheetData>
  <mergeCells count="36">
    <mergeCell ref="Q52:R52"/>
    <mergeCell ref="A99:B100"/>
    <mergeCell ref="C99:C100"/>
    <mergeCell ref="D99:D100"/>
    <mergeCell ref="E99:E100"/>
    <mergeCell ref="J99:J100"/>
    <mergeCell ref="A52:B53"/>
    <mergeCell ref="C52:C53"/>
    <mergeCell ref="D52:D53"/>
    <mergeCell ref="E52:E53"/>
    <mergeCell ref="J52:J53"/>
    <mergeCell ref="K52:K53"/>
    <mergeCell ref="L52:L53"/>
    <mergeCell ref="G99:G100"/>
    <mergeCell ref="F52:F53"/>
    <mergeCell ref="M52:M53"/>
    <mergeCell ref="K5:K6"/>
    <mergeCell ref="L5:L6"/>
    <mergeCell ref="M5:M6"/>
    <mergeCell ref="Q5:R5"/>
    <mergeCell ref="A5:B6"/>
    <mergeCell ref="C5:C6"/>
    <mergeCell ref="D5:D6"/>
    <mergeCell ref="E5:E6"/>
    <mergeCell ref="J5:J6"/>
    <mergeCell ref="G5:G6"/>
    <mergeCell ref="N5:N6"/>
    <mergeCell ref="F5:F6"/>
    <mergeCell ref="H5:H6"/>
    <mergeCell ref="O5:O6"/>
    <mergeCell ref="F99:F100"/>
    <mergeCell ref="G52:G53"/>
    <mergeCell ref="N52:N53"/>
    <mergeCell ref="H52:H53"/>
    <mergeCell ref="O52:O53"/>
    <mergeCell ref="H99:H100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N54:O64 J101:J141 G102:H141 N7:R47 N66:O94" evalError="1"/>
    <ignoredError sqref="N65:O65" evalError="1" formula="1"/>
    <ignoredError sqref="J65:L6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3BA9A76-7CB2-4620-BEF6-D7FA4BDE61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W36 AG36:AH36 AS36:AT36 BE36:BF36 BQ36:BR36 CC36:CD36 CO36:CP36 DA36:DB36 DM36:DN36 DY36:DZ36 EK36:EL36 EW36:EX36 FI36:FJ36 FU36:FV36 GG36:GH36 GS36:GT36 HE36:HF36 HQ36:HR36 IC36:ID36 IO36:IP36 JA36:JB36 JM36:JN36 JY36:JZ36 KK36:KL36 KW36:KX36 LI36:LJ36 LU36:LV36 MG36:MH36 MS36:MT36 NE36:NF36 NQ36:NR36 OC36:OD36 OO36:OP36 PA36:PB36 PM36:PN36 PY36:PZ36 QK36:QL36 QW36:QX36 RI36:RJ36 RU36:RV36 SG36:SH36 SS36:ST36 TE36:TF36 TQ36:TR36 UC36:UD36 UO36:UP36 VA36:VB36 VM36:VN36 VY36:VZ36 WK36:WL36 WW36:WX36 XI36:XJ36 XU36:XV36 YG36:YH36 YS36:YT36 ZE36:ZF36 ZQ36:ZR36 AAC36:AAD36 AAO36:AAP36 ABA36:ABB36 ABM36:ABN36 ABY36:ABZ36 ACK36:ACL36 ACW36:ACX36 ADI36:ADJ36 ADU36:ADV36 AEG36:AEH36 AES36:AET36 AFE36:AFF36 AFQ36:AFR36 AGC36:AGD36 AGO36:AGP36 AHA36:AHB36 AHM36:AHN36 AHY36:AHZ36 AIK36:AIL36 AIW36:AIX36 AJI36:AJJ36 AJU36:AJV36 AKG36:AKH36 AKS36:AKT36 ALE36:ALF36 ALQ36:ALR36 AMC36:AMD36 AMO36:AMP36 ANA36:ANB36 ANM36:ANN36 ANY36:ANZ36 AOK36:AOL36 AOW36:AOX36 API36:APJ36 APU36:APV36 AQG36:AQH36 AQS36:AQT36 ARE36:ARF36 ARQ36:ARR36 ASC36:ASD36 ASO36:ASP36 ATA36:ATB36 ATM36:ATN36 ATY36:ATZ36 AUK36:AUL36 AUW36:AUX36 AVI36:AVJ36 AVU36:AVV36 AWG36:AWH36 AWS36:AWT36 AXE36:AXF36 AXQ36:AXR36 AYC36:AYD36 AYO36:AYP36 AZA36:AZB36 AZM36:AZN36 AZY36:AZZ36 BAK36:BAL36 BAW36:BAX36 BBI36:BBJ36 BBU36:BBV36 BCG36:BCH36 BCS36:BCT36 BDE36:BDF36 BDQ36:BDR36 BEC36:BED36 BEO36:BEP36 BFA36:BFB36 BFM36:BFN36 BFY36:BFZ36 BGK36:BGL36 BGW36:BGX36 BHI36:BHJ36 BHU36:BHV36 BIG36:BIH36 BIS36:BIT36 BJE36:BJF36 BJQ36:BJR36 BKC36:BKD36 BKO36:BKP36 BLA36:BLB36 BLM36:BLN36 BLY36:BLZ36 BMK36:BML36 BMW36:BMX36 BNI36:BNJ36 BNU36:BNV36 BOG36:BOH36 BOS36:BOT36 BPE36:BPF36 BPQ36:BPR36 BQC36:BQD36 BQO36:BQP36 BRA36:BRB36 BRM36:BRN36 BRY36:BRZ36 BSK36:BSL36 BSW36:BSX36 BTI36:BTJ36 BTU36:BTV36 BUG36:BUH36 BUS36:BUT36 BVE36:BVF36 BVQ36:BVR36 BWC36:BWD36 BWO36:BWP36 BXA36:BXB36 BXM36:BXN36 BXY36:BXZ36 BYK36:BYL36 BYW36:BYX36 BZI36:BZJ36 BZU36:BZV36 CAG36:CAH36 CAS36:CAT36 CBE36:CBF36 CBQ36:CBR36 CCC36:CCD36 CCO36:CCP36 CDA36:CDB36 CDM36:CDN36 CDY36:CDZ36 CEK36:CEL36 CEW36:CEX36 CFI36:CFJ36 CFU36:CFV36 CGG36:CGH36 CGS36:CGT36 CHE36:CHF36 CHQ36:CHR36 CIC36:CID36 CIO36:CIP36 CJA36:CJB36 CJM36:CJN36 CJY36:CJZ36 CKK36:CKL36 CKW36:CKX36 CLI36:CLJ36 CLU36:CLV36 CMG36:CMH36 CMS36:CMT36 CNE36:CNF36 CNQ36:CNR36 COC36:COD36 COO36:COP36 CPA36:CPB36 CPM36:CPN36 CPY36:CPZ36 CQK36:CQL36 CQW36:CQX36 CRI36:CRJ36 CRU36:CRV36 CSG36:CSH36 CSS36:CST36 CTE36:CTF36 CTQ36:CTR36 CUC36:CUD36 CUO36:CUP36 CVA36:CVB36 CVM36:CVN36 CVY36:CVZ36 CWK36:CWL36 CWW36:CWX36 CXI36:CXJ36 CXU36:CXV36 CYG36:CYH36 CYS36:CYT36 CZE36:CZF36 CZQ36:CZR36 DAC36:DAD36 DAO36:DAP36 DBA36:DBB36 DBM36:DBN36 DBY36:DBZ36 DCK36:DCL36 DCW36:DCX36 DDI36:DDJ36 DDU36:DDV36 DEG36:DEH36 DES36:DET36 DFE36:DFF36 DFQ36:DFR36 DGC36:DGD36 DGO36:DGP36 DHA36:DHB36 DHM36:DHN36 DHY36:DHZ36 DIK36:DIL36 DIW36:DIX36 DJI36:DJJ36 DJU36:DJV36 DKG36:DKH36 DKS36:DKT36 DLE36:DLF36 DLQ36:DLR36 DMC36:DMD36 DMO36:DMP36 DNA36:DNB36 DNM36:DNN36 DNY36:DNZ36 DOK36:DOL36 DOW36:DOX36 DPI36:DPJ36 DPU36:DPV36 DQG36:DQH36 DQS36:DQT36 DRE36:DRF36 DRQ36:DRR36 DSC36:DSD36 DSO36:DSP36 DTA36:DTB36 DTM36:DTN36 DTY36:DTZ36 DUK36:DUL36 DUW36:DUX36 DVI36:DVJ36 DVU36:DVV36 DWG36:DWH36 DWS36:DWT36 DXE36:DXF36 DXQ36:DXR36 DYC36:DYD36 DYO36:DYP36 DZA36:DZB36 DZM36:DZN36 DZY36:DZZ36 EAK36:EAL36 EAW36:EAX36 EBI36:EBJ36 EBU36:EBV36 ECG36:ECH36 ECS36:ECT36 EDE36:EDF36 EDQ36:EDR36 EEC36:EED36 EEO36:EEP36 EFA36:EFB36 EFM36:EFN36 EFY36:EFZ36 EGK36:EGL36 EGW36:EGX36 EHI36:EHJ36 EHU36:EHV36 EIG36:EIH36 EIS36:EIT36 EJE36:EJF36 EJQ36:EJR36 EKC36:EKD36 EKO36:EKP36 ELA36:ELB36 ELM36:ELN36 ELY36:ELZ36 EMK36:EML36 EMW36:EMX36 ENI36:ENJ36 ENU36:ENV36 EOG36:EOH36 EOS36:EOT36 EPE36:EPF36 EPQ36:EPR36 EQC36:EQD36 EQO36:EQP36 ERA36:ERB36 ERM36:ERN36 ERY36:ERZ36 ESK36:ESL36 ESW36:ESX36 ETI36:ETJ36 ETU36:ETV36 EUG36:EUH36 EUS36:EUT36 EVE36:EVF36 EVQ36:EVR36 EWC36:EWD36 EWO36:EWP36 EXA36:EXB36 EXM36:EXN36 EXY36:EXZ36 EYK36:EYL36 EYW36:EYX36 EZI36:EZJ36 EZU36:EZV36 FAG36:FAH36 FAS36:FAT36 FBE36:FBF36 FBQ36:FBR36 FCC36:FCD36 FCO36:FCP36 FDA36:FDB36 FDM36:FDN36 FDY36:FDZ36 FEK36:FEL36 FEW36:FEX36 FFI36:FFJ36 FFU36:FFV36 FGG36:FGH36 FGS36:FGT36 FHE36:FHF36 FHQ36:FHR36 FIC36:FID36 FIO36:FIP36 FJA36:FJB36 FJM36:FJN36 FJY36:FJZ36 FKK36:FKL36 FKW36:FKX36 FLI36:FLJ36 FLU36:FLV36 FMG36:FMH36 FMS36:FMT36 FNE36:FNF36 FNQ36:FNR36 FOC36:FOD36 FOO36:FOP36 FPA36:FPB36 FPM36:FPN36 FPY36:FPZ36 FQK36:FQL36 FQW36:FQX36 FRI36:FRJ36 FRU36:FRV36 FSG36:FSH36 FSS36:FST36 FTE36:FTF36 FTQ36:FTR36 FUC36:FUD36 FUO36:FUP36 FVA36:FVB36 FVM36:FVN36 FVY36:FVZ36 FWK36:FWL36 FWW36:FWX36 FXI36:FXJ36 FXU36:FXV36 FYG36:FYH36 FYS36:FYT36 FZE36:FZF36 FZQ36:FZR36 GAC36:GAD36 GAO36:GAP36 GBA36:GBB36 GBM36:GBN36 GBY36:GBZ36 GCK36:GCL36 GCW36:GCX36 GDI36:GDJ36 GDU36:GDV36 GEG36:GEH36 GES36:GET36 GFE36:GFF36 GFQ36:GFR36 GGC36:GGD36 GGO36:GGP36 GHA36:GHB36 GHM36:GHN36 GHY36:GHZ36 GIK36:GIL36 GIW36:GIX36 GJI36:GJJ36 GJU36:GJV36 GKG36:GKH36 GKS36:GKT36 GLE36:GLF36 GLQ36:GLR36 GMC36:GMD36 GMO36:GMP36 GNA36:GNB36 GNM36:GNN36 GNY36:GNZ36 GOK36:GOL36 GOW36:GOX36 GPI36:GPJ36 GPU36:GPV36 GQG36:GQH36 GQS36:GQT36 GRE36:GRF36 GRQ36:GRR36 GSC36:GSD36 GSO36:GSP36 GTA36:GTB36 GTM36:GTN36 GTY36:GTZ36 GUK36:GUL36 GUW36:GUX36 GVI36:GVJ36 GVU36:GVV36 GWG36:GWH36 GWS36:GWT36 GXE36:GXF36 GXQ36:GXR36 GYC36:GYD36 GYO36:GYP36 GZA36:GZB36 GZM36:GZN36 GZY36:GZZ36 HAK36:HAL36 HAW36:HAX36 HBI36:HBJ36 HBU36:HBV36 HCG36:HCH36 HCS36:HCT36 HDE36:HDF36 HDQ36:HDR36 HEC36:HED36 HEO36:HEP36 HFA36:HFB36 HFM36:HFN36 HFY36:HFZ36 HGK36:HGL36 HGW36:HGX36 HHI36:HHJ36 HHU36:HHV36 HIG36:HIH36 HIS36:HIT36 HJE36:HJF36 HJQ36:HJR36 HKC36:HKD36 HKO36:HKP36 HLA36:HLB36 HLM36:HLN36 HLY36:HLZ36 HMK36:HML36 HMW36:HMX36 HNI36:HNJ36 HNU36:HNV36 HOG36:HOH36 HOS36:HOT36 HPE36:HPF36 HPQ36:HPR36 HQC36:HQD36 HQO36:HQP36 HRA36:HRB36 HRM36:HRN36 HRY36:HRZ36 HSK36:HSL36 HSW36:HSX36 HTI36:HTJ36 HTU36:HTV36 HUG36:HUH36 HUS36:HUT36 HVE36:HVF36 HVQ36:HVR36 HWC36:HWD36 HWO36:HWP36 HXA36:HXB36 HXM36:HXN36 HXY36:HXZ36 HYK36:HYL36 HYW36:HYX36 HZI36:HZJ36 HZU36:HZV36 IAG36:IAH36 IAS36:IAT36 IBE36:IBF36 IBQ36:IBR36 ICC36:ICD36 ICO36:ICP36 IDA36:IDB36 IDM36:IDN36 IDY36:IDZ36 IEK36:IEL36 IEW36:IEX36 IFI36:IFJ36 IFU36:IFV36 IGG36:IGH36 IGS36:IGT36 IHE36:IHF36 IHQ36:IHR36 IIC36:IID36 IIO36:IIP36 IJA36:IJB36 IJM36:IJN36 IJY36:IJZ36 IKK36:IKL36 IKW36:IKX36 ILI36:ILJ36 ILU36:ILV36 IMG36:IMH36 IMS36:IMT36 INE36:INF36 INQ36:INR36 IOC36:IOD36 IOO36:IOP36 IPA36:IPB36 IPM36:IPN36 IPY36:IPZ36 IQK36:IQL36 IQW36:IQX36 IRI36:IRJ36 IRU36:IRV36 ISG36:ISH36 ISS36:IST36 ITE36:ITF36 ITQ36:ITR36 IUC36:IUD36 IUO36:IUP36 IVA36:IVB36 IVM36:IVN36 IVY36:IVZ36 IWK36:IWL36 IWW36:IWX36 IXI36:IXJ36 IXU36:IXV36 IYG36:IYH36 IYS36:IYT36 IZE36:IZF36 IZQ36:IZR36 JAC36:JAD36 JAO36:JAP36 JBA36:JBB36 JBM36:JBN36 JBY36:JBZ36 JCK36:JCL36 JCW36:JCX36 JDI36:JDJ36 JDU36:JDV36 JEG36:JEH36 JES36:JET36 JFE36:JFF36 JFQ36:JFR36 JGC36:JGD36 JGO36:JGP36 JHA36:JHB36 JHM36:JHN36 JHY36:JHZ36 JIK36:JIL36 JIW36:JIX36 JJI36:JJJ36 JJU36:JJV36 JKG36:JKH36 JKS36:JKT36 JLE36:JLF36 JLQ36:JLR36 JMC36:JMD36 JMO36:JMP36 JNA36:JNB36 JNM36:JNN36 JNY36:JNZ36 JOK36:JOL36 JOW36:JOX36 JPI36:JPJ36 JPU36:JPV36 JQG36:JQH36 JQS36:JQT36 JRE36:JRF36 JRQ36:JRR36 JSC36:JSD36 JSO36:JSP36 JTA36:JTB36 JTM36:JTN36 JTY36:JTZ36 JUK36:JUL36 JUW36:JUX36 JVI36:JVJ36 JVU36:JVV36 JWG36:JWH36 JWS36:JWT36 JXE36:JXF36 JXQ36:JXR36 JYC36:JYD36 JYO36:JYP36 JZA36:JZB36 JZM36:JZN36 JZY36:JZZ36 KAK36:KAL36 KAW36:KAX36 KBI36:KBJ36 KBU36:KBV36 KCG36:KCH36 KCS36:KCT36 KDE36:KDF36 KDQ36:KDR36 KEC36:KED36 KEO36:KEP36 KFA36:KFB36 KFM36:KFN36 KFY36:KFZ36 KGK36:KGL36 KGW36:KGX36 KHI36:KHJ36 KHU36:KHV36 KIG36:KIH36 KIS36:KIT36 KJE36:KJF36 KJQ36:KJR36 KKC36:KKD36 KKO36:KKP36 KLA36:KLB36 KLM36:KLN36 KLY36:KLZ36 KMK36:KML36 KMW36:KMX36 KNI36:KNJ36 KNU36:KNV36 KOG36:KOH36 KOS36:KOT36 KPE36:KPF36 KPQ36:KPR36 KQC36:KQD36 KQO36:KQP36 KRA36:KRB36 KRM36:KRN36 KRY36:KRZ36 KSK36:KSL36 KSW36:KSX36 KTI36:KTJ36 KTU36:KTV36 KUG36:KUH36 KUS36:KUT36 KVE36:KVF36 KVQ36:KVR36 KWC36:KWD36 KWO36:KWP36 KXA36:KXB36 KXM36:KXN36 KXY36:KXZ36 KYK36:KYL36 KYW36:KYX36 KZI36:KZJ36 KZU36:KZV36 LAG36:LAH36 LAS36:LAT36 LBE36:LBF36 LBQ36:LBR36 LCC36:LCD36 LCO36:LCP36 LDA36:LDB36 LDM36:LDN36 LDY36:LDZ36 LEK36:LEL36 LEW36:LEX36 LFI36:LFJ36 LFU36:LFV36 LGG36:LGH36 LGS36:LGT36 LHE36:LHF36 LHQ36:LHR36 LIC36:LID36 LIO36:LIP36 LJA36:LJB36 LJM36:LJN36 LJY36:LJZ36 LKK36:LKL36 LKW36:LKX36 LLI36:LLJ36 LLU36:LLV36 LMG36:LMH36 LMS36:LMT36 LNE36:LNF36 LNQ36:LNR36 LOC36:LOD36 LOO36:LOP36 LPA36:LPB36 LPM36:LPN36 LPY36:LPZ36 LQK36:LQL36 LQW36:LQX36 LRI36:LRJ36 LRU36:LRV36 LSG36:LSH36 LSS36:LST36 LTE36:LTF36 LTQ36:LTR36 LUC36:LUD36 LUO36:LUP36 LVA36:LVB36 LVM36:LVN36 LVY36:LVZ36 LWK36:LWL36 LWW36:LWX36 LXI36:LXJ36 LXU36:LXV36 LYG36:LYH36 LYS36:LYT36 LZE36:LZF36 LZQ36:LZR36 MAC36:MAD36 MAO36:MAP36 MBA36:MBB36 MBM36:MBN36 MBY36:MBZ36 MCK36:MCL36 MCW36:MCX36 MDI36:MDJ36 MDU36:MDV36 MEG36:MEH36 MES36:MET36 MFE36:MFF36 MFQ36:MFR36 MGC36:MGD36 MGO36:MGP36 MHA36:MHB36 MHM36:MHN36 MHY36:MHZ36 MIK36:MIL36 MIW36:MIX36 MJI36:MJJ36 MJU36:MJV36 MKG36:MKH36 MKS36:MKT36 MLE36:MLF36 MLQ36:MLR36 MMC36:MMD36 MMO36:MMP36 MNA36:MNB36 MNM36:MNN36 MNY36:MNZ36 MOK36:MOL36 MOW36:MOX36 MPI36:MPJ36 MPU36:MPV36 MQG36:MQH36 MQS36:MQT36 MRE36:MRF36 MRQ36:MRR36 MSC36:MSD36 MSO36:MSP36 MTA36:MTB36 MTM36:MTN36 MTY36:MTZ36 MUK36:MUL36 MUW36:MUX36 MVI36:MVJ36 MVU36:MVV36 MWG36:MWH36 MWS36:MWT36 MXE36:MXF36 MXQ36:MXR36 MYC36:MYD36 MYO36:MYP36 MZA36:MZB36 MZM36:MZN36 MZY36:MZZ36 NAK36:NAL36 NAW36:NAX36 NBI36:NBJ36 NBU36:NBV36 NCG36:NCH36 NCS36:NCT36 NDE36:NDF36 NDQ36:NDR36 NEC36:NED36 NEO36:NEP36 NFA36:NFB36 NFM36:NFN36 NFY36:NFZ36 NGK36:NGL36 NGW36:NGX36 NHI36:NHJ36 NHU36:NHV36 NIG36:NIH36 NIS36:NIT36 NJE36:NJF36 NJQ36:NJR36 NKC36:NKD36 NKO36:NKP36 NLA36:NLB36 NLM36:NLN36 NLY36:NLZ36 NMK36:NML36 NMW36:NMX36 NNI36:NNJ36 NNU36:NNV36 NOG36:NOH36 NOS36:NOT36 NPE36:NPF36 NPQ36:NPR36 NQC36:NQD36 NQO36:NQP36 NRA36:NRB36 NRM36:NRN36 NRY36:NRZ36 NSK36:NSL36 NSW36:NSX36 NTI36:NTJ36 NTU36:NTV36 NUG36:NUH36 NUS36:NUT36 NVE36:NVF36 NVQ36:NVR36 NWC36:NWD36 NWO36:NWP36 NXA36:NXB36 NXM36:NXN36 NXY36:NXZ36 NYK36:NYL36 NYW36:NYX36 NZI36:NZJ36 NZU36:NZV36 OAG36:OAH36 OAS36:OAT36 OBE36:OBF36 OBQ36:OBR36 OCC36:OCD36 OCO36:OCP36 ODA36:ODB36 ODM36:ODN36 ODY36:ODZ36 OEK36:OEL36 OEW36:OEX36 OFI36:OFJ36 OFU36:OFV36 OGG36:OGH36 OGS36:OGT36 OHE36:OHF36 OHQ36:OHR36 OIC36:OID36 OIO36:OIP36 OJA36:OJB36 OJM36:OJN36 OJY36:OJZ36 OKK36:OKL36 OKW36:OKX36 OLI36:OLJ36 OLU36:OLV36 OMG36:OMH36 OMS36:OMT36 ONE36:ONF36 ONQ36:ONR36 OOC36:OOD36 OOO36:OOP36 OPA36:OPB36 OPM36:OPN36 OPY36:OPZ36 OQK36:OQL36 OQW36:OQX36 ORI36:ORJ36 ORU36:ORV36 OSG36:OSH36 OSS36:OST36 OTE36:OTF36 OTQ36:OTR36 OUC36:OUD36 OUO36:OUP36 OVA36:OVB36 OVM36:OVN36 OVY36:OVZ36 OWK36:OWL36 OWW36:OWX36 OXI36:OXJ36 OXU36:OXV36 OYG36:OYH36 OYS36:OYT36 OZE36:OZF36 OZQ36:OZR36 PAC36:PAD36 PAO36:PAP36 PBA36:PBB36 PBM36:PBN36 PBY36:PBZ36 PCK36:PCL36 PCW36:PCX36 PDI36:PDJ36 PDU36:PDV36 PEG36:PEH36 PES36:PET36 PFE36:PFF36 PFQ36:PFR36 PGC36:PGD36 PGO36:PGP36 PHA36:PHB36 PHM36:PHN36 PHY36:PHZ36 PIK36:PIL36 PIW36:PIX36 PJI36:PJJ36 PJU36:PJV36 PKG36:PKH36 PKS36:PKT36 PLE36:PLF36 PLQ36:PLR36 PMC36:PMD36 PMO36:PMP36 PNA36:PNB36 PNM36:PNN36 PNY36:PNZ36 POK36:POL36 POW36:POX36 PPI36:PPJ36 PPU36:PPV36 PQG36:PQH36 PQS36:PQT36 PRE36:PRF36 PRQ36:PRR36 PSC36:PSD36 PSO36:PSP36 PTA36:PTB36 PTM36:PTN36 PTY36:PTZ36 PUK36:PUL36 PUW36:PUX36 PVI36:PVJ36 PVU36:PVV36 PWG36:PWH36 PWS36:PWT36 PXE36:PXF36 PXQ36:PXR36 PYC36:PYD36 PYO36:PYP36 PZA36:PZB36 PZM36:PZN36 PZY36:PZZ36 QAK36:QAL36 QAW36:QAX36 QBI36:QBJ36 QBU36:QBV36 QCG36:QCH36 QCS36:QCT36 QDE36:QDF36 QDQ36:QDR36 QEC36:QED36 QEO36:QEP36 QFA36:QFB36 QFM36:QFN36 QFY36:QFZ36 QGK36:QGL36 QGW36:QGX36 QHI36:QHJ36 QHU36:QHV36 QIG36:QIH36 QIS36:QIT36 QJE36:QJF36 QJQ36:QJR36 QKC36:QKD36 QKO36:QKP36 QLA36:QLB36 QLM36:QLN36 QLY36:QLZ36 QMK36:QML36 QMW36:QMX36 QNI36:QNJ36 QNU36:QNV36 QOG36:QOH36 QOS36:QOT36 QPE36:QPF36 QPQ36:QPR36 QQC36:QQD36 QQO36:QQP36 QRA36:QRB36 QRM36:QRN36 QRY36:QRZ36 QSK36:QSL36 QSW36:QSX36 QTI36:QTJ36 QTU36:QTV36 QUG36:QUH36 QUS36:QUT36 QVE36:QVF36 QVQ36:QVR36 QWC36:QWD36 QWO36:QWP36 QXA36:QXB36 QXM36:QXN36 QXY36:QXZ36 QYK36:QYL36 QYW36:QYX36 QZI36:QZJ36 QZU36:QZV36 RAG36:RAH36 RAS36:RAT36 RBE36:RBF36 RBQ36:RBR36 RCC36:RCD36 RCO36:RCP36 RDA36:RDB36 RDM36:RDN36 RDY36:RDZ36 REK36:REL36 REW36:REX36 RFI36:RFJ36 RFU36:RFV36 RGG36:RGH36 RGS36:RGT36 RHE36:RHF36 RHQ36:RHR36 RIC36:RID36 RIO36:RIP36 RJA36:RJB36 RJM36:RJN36 RJY36:RJZ36 RKK36:RKL36 RKW36:RKX36 RLI36:RLJ36 RLU36:RLV36 RMG36:RMH36 RMS36:RMT36 RNE36:RNF36 RNQ36:RNR36 ROC36:ROD36 ROO36:ROP36 RPA36:RPB36 RPM36:RPN36 RPY36:RPZ36 RQK36:RQL36 RQW36:RQX36 RRI36:RRJ36 RRU36:RRV36 RSG36:RSH36 RSS36:RST36 RTE36:RTF36 RTQ36:RTR36 RUC36:RUD36 RUO36:RUP36 RVA36:RVB36 RVM36:RVN36 RVY36:RVZ36 RWK36:RWL36 RWW36:RWX36 RXI36:RXJ36 RXU36:RXV36 RYG36:RYH36 RYS36:RYT36 RZE36:RZF36 RZQ36:RZR36 SAC36:SAD36 SAO36:SAP36 SBA36:SBB36 SBM36:SBN36 SBY36:SBZ36 SCK36:SCL36 SCW36:SCX36 SDI36:SDJ36 SDU36:SDV36 SEG36:SEH36 SES36:SET36 SFE36:SFF36 SFQ36:SFR36 SGC36:SGD36 SGO36:SGP36 SHA36:SHB36 SHM36:SHN36 SHY36:SHZ36 SIK36:SIL36 SIW36:SIX36 SJI36:SJJ36 SJU36:SJV36 SKG36:SKH36 SKS36:SKT36 SLE36:SLF36 SLQ36:SLR36 SMC36:SMD36 SMO36:SMP36 SNA36:SNB36 SNM36:SNN36 SNY36:SNZ36 SOK36:SOL36 SOW36:SOX36 SPI36:SPJ36 SPU36:SPV36 SQG36:SQH36 SQS36:SQT36 SRE36:SRF36 SRQ36:SRR36 SSC36:SSD36 SSO36:SSP36 STA36:STB36 STM36:STN36 STY36:STZ36 SUK36:SUL36 SUW36:SUX36 SVI36:SVJ36 SVU36:SVV36 SWG36:SWH36 SWS36:SWT36 SXE36:SXF36 SXQ36:SXR36 SYC36:SYD36 SYO36:SYP36 SZA36:SZB36 SZM36:SZN36 SZY36:SZZ36 TAK36:TAL36 TAW36:TAX36 TBI36:TBJ36 TBU36:TBV36 TCG36:TCH36 TCS36:TCT36 TDE36:TDF36 TDQ36:TDR36 TEC36:TED36 TEO36:TEP36 TFA36:TFB36 TFM36:TFN36 TFY36:TFZ36 TGK36:TGL36 TGW36:TGX36 THI36:THJ36 THU36:THV36 TIG36:TIH36 TIS36:TIT36 TJE36:TJF36 TJQ36:TJR36 TKC36:TKD36 TKO36:TKP36 TLA36:TLB36 TLM36:TLN36 TLY36:TLZ36 TMK36:TML36 TMW36:TMX36 TNI36:TNJ36 TNU36:TNV36 TOG36:TOH36 TOS36:TOT36 TPE36:TPF36 TPQ36:TPR36 TQC36:TQD36 TQO36:TQP36 TRA36:TRB36 TRM36:TRN36 TRY36:TRZ36 TSK36:TSL36 TSW36:TSX36 TTI36:TTJ36 TTU36:TTV36 TUG36:TUH36 TUS36:TUT36 TVE36:TVF36 TVQ36:TVR36 TWC36:TWD36 TWO36:TWP36 TXA36:TXB36 TXM36:TXN36 TXY36:TXZ36 TYK36:TYL36 TYW36:TYX36 TZI36:TZJ36 TZU36:TZV36 UAG36:UAH36 UAS36:UAT36 UBE36:UBF36 UBQ36:UBR36 UCC36:UCD36 UCO36:UCP36 UDA36:UDB36 UDM36:UDN36 UDY36:UDZ36 UEK36:UEL36 UEW36:UEX36 UFI36:UFJ36 UFU36:UFV36 UGG36:UGH36 UGS36:UGT36 UHE36:UHF36 UHQ36:UHR36 UIC36:UID36 UIO36:UIP36 UJA36:UJB36 UJM36:UJN36 UJY36:UJZ36 UKK36:UKL36 UKW36:UKX36 ULI36:ULJ36 ULU36:ULV36 UMG36:UMH36 UMS36:UMT36 UNE36:UNF36 UNQ36:UNR36 UOC36:UOD36 UOO36:UOP36 UPA36:UPB36 UPM36:UPN36 UPY36:UPZ36 UQK36:UQL36 UQW36:UQX36 URI36:URJ36 URU36:URV36 USG36:USH36 USS36:UST36 UTE36:UTF36 UTQ36:UTR36 UUC36:UUD36 UUO36:UUP36 UVA36:UVB36 UVM36:UVN36 UVY36:UVZ36 UWK36:UWL36 UWW36:UWX36 UXI36:UXJ36 UXU36:UXV36 UYG36:UYH36 UYS36:UYT36 UZE36:UZF36 UZQ36:UZR36 VAC36:VAD36 VAO36:VAP36 VBA36:VBB36 VBM36:VBN36 VBY36:VBZ36 VCK36:VCL36 VCW36:VCX36 VDI36:VDJ36 VDU36:VDV36 VEG36:VEH36 VES36:VET36 VFE36:VFF36 VFQ36:VFR36 VGC36:VGD36 VGO36:VGP36 VHA36:VHB36 VHM36:VHN36 VHY36:VHZ36 VIK36:VIL36 VIW36:VIX36 VJI36:VJJ36 VJU36:VJV36 VKG36:VKH36 VKS36:VKT36 VLE36:VLF36 VLQ36:VLR36 VMC36:VMD36 VMO36:VMP36 VNA36:VNB36 VNM36:VNN36 VNY36:VNZ36 VOK36:VOL36 VOW36:VOX36 VPI36:VPJ36 VPU36:VPV36 VQG36:VQH36 VQS36:VQT36 VRE36:VRF36 VRQ36:VRR36 VSC36:VSD36 VSO36:VSP36 VTA36:VTB36 VTM36:VTN36 VTY36:VTZ36 VUK36:VUL36 VUW36:VUX36 VVI36:VVJ36 VVU36:VVV36 VWG36:VWH36 VWS36:VWT36 VXE36:VXF36 VXQ36:VXR36 VYC36:VYD36 VYO36:VYP36 VZA36:VZB36 VZM36:VZN36 VZY36:VZZ36 WAK36:WAL36 WAW36:WAX36 WBI36:WBJ36 WBU36:WBV36 WCG36:WCH36 WCS36:WCT36 WDE36:WDF36 WDQ36:WDR36 WEC36:WED36 WEO36:WEP36 WFA36:WFB36 WFM36:WFN36 WFY36:WFZ36 WGK36:WGL36 WGW36:WGX36 WHI36:WHJ36 WHU36:WHV36 WIG36:WIH36 WIS36:WIT36 WJE36:WJF36 WJQ36:WJR36 WKC36:WKD36 WKO36:WKP36 WLA36:WLB36 WLM36:WLN36 WLY36:WLZ36 WMK36:WML36 WMW36:WMX36 WNI36:WNJ36 WNU36:WNV36 WOG36:WOH36 WOS36:WOT36 WPE36:WPF36 WPQ36:WPR36 WQC36:WQD36 WQO36:WQP36 WRA36:WRB36 WRM36:WRN36 WRY36:WRZ36 WSK36:WSL36 WSW36:WSX36 WTI36:WTJ36 WTU36:WTV36 WUG36:WUH36 WUS36:WUT36 WVE36:WVF36 WVQ36:WVR36 WWC36:WWD36 WWO36:WWP36 WXA36:WXB36 WXM36:WXN36 WXY36:WXZ36 WYK36:WYL36 WYW36:WYX36 WZI36:WZJ36 WZU36:WZV36 XAG36:XAH36 XAS36:XAT36 XBE36:XBF36 XBQ36:XBR36 XCC36:XCD36 XCO36:XCP36 XDA36:XDB36 XDM36:XDN36 XDY36:XDZ36 XEK36:XEL36 XEW36:XEX36</xm:sqref>
        </x14:conditionalFormatting>
        <x14:conditionalFormatting xmlns:xm="http://schemas.microsoft.com/office/excel/2006/main">
          <x14:cfRule type="iconSet" priority="3" id="{F8EE2F20-5DEF-45D1-B3FC-42036DDB0E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Q7:R47</xm:sqref>
        </x14:conditionalFormatting>
        <x14:conditionalFormatting xmlns:xm="http://schemas.microsoft.com/office/excel/2006/main">
          <x14:cfRule type="iconSet" priority="2" id="{BC6D0BF4-2C53-46E1-AFF7-C33B6FCE6B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J101:J141</xm:sqref>
        </x14:conditionalFormatting>
        <x14:conditionalFormatting xmlns:xm="http://schemas.microsoft.com/office/excel/2006/main">
          <x14:cfRule type="iconSet" priority="1" id="{5E5C181B-7D0A-4507-A4F4-5BFF7F6B8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Q54:R94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B143"/>
  <sheetViews>
    <sheetView showGridLines="0" workbookViewId="0">
      <selection activeCell="L138" sqref="L138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8" width="11.85546875" customWidth="1"/>
    <col min="9" max="9" width="2.5703125" customWidth="1"/>
    <col min="10" max="15" width="10.7109375" customWidth="1"/>
    <col min="16" max="16" width="2.5703125" customWidth="1"/>
    <col min="17" max="17" width="11.140625" customWidth="1"/>
    <col min="18" max="18" width="9.42578125" bestFit="1" customWidth="1"/>
    <col min="21" max="22" width="10.7109375" customWidth="1"/>
    <col min="23" max="23" width="1.85546875" customWidth="1"/>
    <col min="27" max="27" width="11.5703125" customWidth="1"/>
    <col min="31" max="302" width="9.140625" style="2"/>
  </cols>
  <sheetData>
    <row r="1" spans="1:302" x14ac:dyDescent="0.25">
      <c r="A1" s="1" t="s">
        <v>71</v>
      </c>
    </row>
    <row r="2" spans="1:302" x14ac:dyDescent="0.25">
      <c r="A2" s="1"/>
    </row>
    <row r="3" spans="1:302" x14ac:dyDescent="0.25">
      <c r="A3" s="1" t="s">
        <v>29</v>
      </c>
      <c r="J3" s="1" t="s">
        <v>31</v>
      </c>
      <c r="Q3" s="1" t="str">
        <f>'6'!Q3</f>
        <v>VARIAÇÃO (JAN.-DEZ)</v>
      </c>
    </row>
    <row r="4" spans="1:302" ht="15.75" thickBot="1" x14ac:dyDescent="0.3"/>
    <row r="5" spans="1:302" ht="24" customHeight="1" x14ac:dyDescent="0.25">
      <c r="A5" s="477" t="s">
        <v>44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500" t="s">
        <v>93</v>
      </c>
      <c r="R5" s="501"/>
    </row>
    <row r="6" spans="1:302" ht="21.75" customHeight="1" thickBot="1" x14ac:dyDescent="0.3">
      <c r="A6" s="492"/>
      <c r="B6" s="493"/>
      <c r="C6" s="490"/>
      <c r="D6" s="489"/>
      <c r="E6" s="489"/>
      <c r="F6" s="489"/>
      <c r="G6" s="489"/>
      <c r="H6" s="499"/>
      <c r="J6" s="503"/>
      <c r="K6" s="489"/>
      <c r="L6" s="489"/>
      <c r="M6" s="489"/>
      <c r="N6" s="489"/>
      <c r="O6" s="499"/>
      <c r="Q6" s="164" t="s">
        <v>0</v>
      </c>
      <c r="R6" s="165" t="s">
        <v>45</v>
      </c>
    </row>
    <row r="7" spans="1:302" ht="20.100000000000001" customHeight="1" thickBot="1" x14ac:dyDescent="0.3">
      <c r="A7" s="22" t="s">
        <v>10</v>
      </c>
      <c r="B7" s="23"/>
      <c r="C7" s="29">
        <v>4702002</v>
      </c>
      <c r="D7" s="30">
        <v>5732995</v>
      </c>
      <c r="E7" s="30">
        <v>5593310</v>
      </c>
      <c r="F7" s="62">
        <v>6042471</v>
      </c>
      <c r="G7" s="30">
        <v>3393433</v>
      </c>
      <c r="H7" s="215">
        <v>3151092</v>
      </c>
      <c r="J7" s="178">
        <f t="shared" ref="J7:O7" si="0">C7/C45</f>
        <v>0.18412008414855971</v>
      </c>
      <c r="K7" s="40">
        <f t="shared" si="0"/>
        <v>0.2069275267197703</v>
      </c>
      <c r="L7" s="40">
        <f t="shared" si="0"/>
        <v>0.19266235803865228</v>
      </c>
      <c r="M7" s="40">
        <f t="shared" si="0"/>
        <v>0.17896836600105417</v>
      </c>
      <c r="N7" s="248">
        <f t="shared" si="0"/>
        <v>0.18994795821364677</v>
      </c>
      <c r="O7" s="249">
        <f t="shared" si="0"/>
        <v>0.19732334409155636</v>
      </c>
      <c r="Q7" s="134">
        <f t="shared" ref="Q7:Q47" si="1">(H7-G7)/G7</f>
        <v>-7.1414700098690623E-2</v>
      </c>
      <c r="R7" s="133">
        <f>(O7-N7)*100</f>
        <v>0.73753858779095904</v>
      </c>
    </row>
    <row r="8" spans="1:302" s="18" customFormat="1" ht="20.100000000000001" customHeight="1" x14ac:dyDescent="0.25">
      <c r="A8" s="42"/>
      <c r="B8" s="17" t="s">
        <v>99</v>
      </c>
      <c r="C8" s="50">
        <v>107836</v>
      </c>
      <c r="D8" s="51">
        <v>103802</v>
      </c>
      <c r="E8" s="51">
        <v>260987</v>
      </c>
      <c r="F8" s="329">
        <v>243887</v>
      </c>
      <c r="G8" s="51">
        <v>149076</v>
      </c>
      <c r="H8" s="216">
        <v>351659</v>
      </c>
      <c r="J8" s="179">
        <f t="shared" ref="J8:O8" si="2">C8/C7</f>
        <v>2.293406085322805E-2</v>
      </c>
      <c r="K8" s="52">
        <f t="shared" si="2"/>
        <v>1.8106068468575327E-2</v>
      </c>
      <c r="L8" s="52">
        <f t="shared" si="2"/>
        <v>4.6660564138229423E-2</v>
      </c>
      <c r="M8" s="52">
        <f t="shared" si="2"/>
        <v>4.0362129996155544E-2</v>
      </c>
      <c r="N8" s="250">
        <f t="shared" si="2"/>
        <v>4.3930733272175997E-2</v>
      </c>
      <c r="O8" s="251">
        <f t="shared" si="2"/>
        <v>0.11159909009321213</v>
      </c>
      <c r="Q8" s="135">
        <f t="shared" si="1"/>
        <v>1.3589243070648529</v>
      </c>
      <c r="R8" s="136">
        <f t="shared" ref="R8:R47" si="3">(O8-N8)*100</f>
        <v>6.766835682103614</v>
      </c>
      <c r="V8"/>
      <c r="W8"/>
      <c r="X8"/>
      <c r="Y8"/>
      <c r="Z8"/>
      <c r="AA8"/>
      <c r="AB8"/>
      <c r="AC8"/>
      <c r="AD8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</row>
    <row r="9" spans="1:302" s="18" customFormat="1" ht="20.100000000000001" customHeight="1" thickBot="1" x14ac:dyDescent="0.3">
      <c r="A9" s="42"/>
      <c r="B9" s="17" t="s">
        <v>100</v>
      </c>
      <c r="C9" s="50">
        <v>4594166</v>
      </c>
      <c r="D9" s="51">
        <v>5629193</v>
      </c>
      <c r="E9" s="51">
        <v>5332323</v>
      </c>
      <c r="F9" s="329">
        <v>5798584</v>
      </c>
      <c r="G9" s="51">
        <v>3244357</v>
      </c>
      <c r="H9" s="216">
        <v>2799433</v>
      </c>
      <c r="J9" s="179">
        <f t="shared" ref="J9:O9" si="4">C9/C7</f>
        <v>0.97706593914677198</v>
      </c>
      <c r="K9" s="52">
        <f t="shared" si="4"/>
        <v>0.98189393153142468</v>
      </c>
      <c r="L9" s="52">
        <f t="shared" si="4"/>
        <v>0.95333943586177061</v>
      </c>
      <c r="M9" s="52">
        <f t="shared" si="4"/>
        <v>0.95963787000384448</v>
      </c>
      <c r="N9" s="250">
        <f t="shared" si="4"/>
        <v>0.956069266727824</v>
      </c>
      <c r="O9" s="251">
        <f t="shared" si="4"/>
        <v>0.88840090990678788</v>
      </c>
      <c r="Q9" s="135">
        <f t="shared" si="1"/>
        <v>-0.13713780573469567</v>
      </c>
      <c r="R9" s="136">
        <f t="shared" si="3"/>
        <v>-6.7668356821036113</v>
      </c>
      <c r="V9"/>
      <c r="W9"/>
      <c r="X9"/>
      <c r="Y9"/>
      <c r="Z9"/>
      <c r="AA9"/>
      <c r="AB9"/>
      <c r="AC9"/>
      <c r="AD9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</row>
    <row r="10" spans="1:302" ht="20.100000000000001" customHeight="1" thickBot="1" x14ac:dyDescent="0.3">
      <c r="A10" s="22" t="s">
        <v>21</v>
      </c>
      <c r="B10" s="23"/>
      <c r="C10" s="29">
        <v>364939</v>
      </c>
      <c r="D10" s="30">
        <v>476985</v>
      </c>
      <c r="E10" s="30">
        <v>302334</v>
      </c>
      <c r="F10" s="62">
        <v>272418</v>
      </c>
      <c r="G10" s="30">
        <v>154593</v>
      </c>
      <c r="H10" s="215">
        <v>145734</v>
      </c>
      <c r="J10" s="178">
        <f t="shared" ref="J10:O10" si="5">C10/C45</f>
        <v>1.4290210720686897E-2</v>
      </c>
      <c r="K10" s="40">
        <f t="shared" si="5"/>
        <v>1.7216363581763046E-2</v>
      </c>
      <c r="L10" s="40">
        <f t="shared" si="5"/>
        <v>1.0413937606758412E-2</v>
      </c>
      <c r="M10" s="40">
        <f t="shared" si="5"/>
        <v>8.0685872268605307E-3</v>
      </c>
      <c r="N10" s="248">
        <f t="shared" si="5"/>
        <v>8.6533680506208008E-3</v>
      </c>
      <c r="O10" s="249">
        <f t="shared" si="5"/>
        <v>9.1259538686394668E-3</v>
      </c>
      <c r="Q10" s="134">
        <f t="shared" si="1"/>
        <v>-5.7305311365973881E-2</v>
      </c>
      <c r="R10" s="133">
        <f t="shared" si="3"/>
        <v>4.7258581801866602E-2</v>
      </c>
    </row>
    <row r="11" spans="1:302" s="18" customFormat="1" ht="20.100000000000001" customHeight="1" x14ac:dyDescent="0.25">
      <c r="A11" s="42"/>
      <c r="B11" s="17" t="s">
        <v>99</v>
      </c>
      <c r="C11" s="50">
        <v>362356</v>
      </c>
      <c r="D11" s="51">
        <v>464599</v>
      </c>
      <c r="E11" s="51">
        <v>278595</v>
      </c>
      <c r="F11" s="329">
        <v>223237</v>
      </c>
      <c r="G11" s="51">
        <v>131024</v>
      </c>
      <c r="H11" s="216">
        <v>117447</v>
      </c>
      <c r="J11" s="179">
        <f t="shared" ref="J11:O11" si="6">C11/C10</f>
        <v>0.99292210479011556</v>
      </c>
      <c r="K11" s="52">
        <f t="shared" si="6"/>
        <v>0.97403272639600824</v>
      </c>
      <c r="L11" s="52">
        <f t="shared" si="6"/>
        <v>0.92148087876322216</v>
      </c>
      <c r="M11" s="52">
        <f t="shared" si="6"/>
        <v>0.81946493990852298</v>
      </c>
      <c r="N11" s="250">
        <f t="shared" si="6"/>
        <v>0.84754160925785771</v>
      </c>
      <c r="O11" s="251">
        <f t="shared" si="6"/>
        <v>0.80589979002840795</v>
      </c>
      <c r="Q11" s="135">
        <f t="shared" si="1"/>
        <v>-0.10362223714739284</v>
      </c>
      <c r="R11" s="136">
        <f t="shared" si="3"/>
        <v>-4.1641819229449766</v>
      </c>
      <c r="V11"/>
      <c r="W11"/>
      <c r="X11"/>
      <c r="Y11"/>
      <c r="Z11"/>
      <c r="AA11"/>
      <c r="AB11"/>
      <c r="AC11"/>
      <c r="AD11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</row>
    <row r="12" spans="1:302" s="18" customFormat="1" ht="20.100000000000001" customHeight="1" thickBot="1" x14ac:dyDescent="0.3">
      <c r="A12" s="42"/>
      <c r="B12" s="17" t="s">
        <v>100</v>
      </c>
      <c r="C12" s="50">
        <v>2583</v>
      </c>
      <c r="D12" s="51">
        <v>12386</v>
      </c>
      <c r="E12" s="51">
        <v>23739</v>
      </c>
      <c r="F12" s="329">
        <v>49181</v>
      </c>
      <c r="G12" s="51">
        <v>23569</v>
      </c>
      <c r="H12" s="216">
        <v>28287</v>
      </c>
      <c r="J12" s="179">
        <f t="shared" ref="J12:O12" si="7">C12/C10</f>
        <v>7.0778952098843918E-3</v>
      </c>
      <c r="K12" s="52">
        <f t="shared" si="7"/>
        <v>2.5967273603991741E-2</v>
      </c>
      <c r="L12" s="52">
        <f t="shared" si="7"/>
        <v>7.8519121236777872E-2</v>
      </c>
      <c r="M12" s="52">
        <f t="shared" si="7"/>
        <v>0.18053506009147707</v>
      </c>
      <c r="N12" s="250">
        <f t="shared" si="7"/>
        <v>0.15245839074214226</v>
      </c>
      <c r="O12" s="251">
        <f t="shared" si="7"/>
        <v>0.19410020997159208</v>
      </c>
      <c r="Q12" s="135">
        <f t="shared" si="1"/>
        <v>0.20017820017820018</v>
      </c>
      <c r="R12" s="136">
        <f t="shared" si="3"/>
        <v>4.1641819229449819</v>
      </c>
      <c r="V12"/>
      <c r="W12"/>
      <c r="X12"/>
      <c r="Y12"/>
      <c r="Z12"/>
      <c r="AA12"/>
      <c r="AB12"/>
      <c r="AC12"/>
      <c r="AD12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</row>
    <row r="13" spans="1:302" ht="20.100000000000001" customHeight="1" thickBot="1" x14ac:dyDescent="0.3">
      <c r="A13" s="22" t="s">
        <v>15</v>
      </c>
      <c r="B13" s="23"/>
      <c r="C13" s="29">
        <v>3467330</v>
      </c>
      <c r="D13" s="30">
        <v>4379112</v>
      </c>
      <c r="E13" s="30">
        <v>4100973</v>
      </c>
      <c r="F13" s="62">
        <v>4526694</v>
      </c>
      <c r="G13" s="30">
        <v>2630040</v>
      </c>
      <c r="H13" s="215">
        <v>2606893</v>
      </c>
      <c r="J13" s="178">
        <f t="shared" ref="J13:O13" si="8">C13/C45</f>
        <v>0.13577303696825851</v>
      </c>
      <c r="K13" s="40">
        <f t="shared" si="8"/>
        <v>0.15806028356711749</v>
      </c>
      <c r="L13" s="40">
        <f t="shared" si="8"/>
        <v>0.14125859793804491</v>
      </c>
      <c r="M13" s="40">
        <f t="shared" si="8"/>
        <v>0.1340734657339317</v>
      </c>
      <c r="N13" s="248">
        <f t="shared" si="8"/>
        <v>0.14721691220077707</v>
      </c>
      <c r="O13" s="249">
        <f t="shared" si="8"/>
        <v>0.1632452636891813</v>
      </c>
      <c r="Q13" s="134">
        <f t="shared" si="1"/>
        <v>-8.8010068287934784E-3</v>
      </c>
      <c r="R13" s="133">
        <f t="shared" si="3"/>
        <v>1.6028351488404229</v>
      </c>
    </row>
    <row r="14" spans="1:302" s="18" customFormat="1" ht="20.100000000000001" customHeight="1" x14ac:dyDescent="0.25">
      <c r="A14" s="42"/>
      <c r="B14" s="221" t="s">
        <v>99</v>
      </c>
      <c r="C14" s="50">
        <v>790278</v>
      </c>
      <c r="D14" s="51">
        <v>641758</v>
      </c>
      <c r="E14" s="51">
        <v>505185</v>
      </c>
      <c r="F14" s="329">
        <v>233684</v>
      </c>
      <c r="G14" s="223">
        <v>94945</v>
      </c>
      <c r="H14" s="244">
        <v>92702</v>
      </c>
      <c r="J14" s="179">
        <f t="shared" ref="J14:O14" si="9">C14/C13</f>
        <v>0.22792119584810214</v>
      </c>
      <c r="K14" s="52">
        <f t="shared" si="9"/>
        <v>0.14654980279106813</v>
      </c>
      <c r="L14" s="52">
        <f t="shared" si="9"/>
        <v>0.12318661937057376</v>
      </c>
      <c r="M14" s="52">
        <f t="shared" si="9"/>
        <v>5.1623546897581328E-2</v>
      </c>
      <c r="N14" s="252">
        <f t="shared" si="9"/>
        <v>3.6100211403628839E-2</v>
      </c>
      <c r="O14" s="253">
        <f t="shared" si="9"/>
        <v>3.5560339453901635E-2</v>
      </c>
      <c r="Q14" s="135">
        <f t="shared" si="1"/>
        <v>-2.362420348622887E-2</v>
      </c>
      <c r="R14" s="136">
        <f t="shared" si="3"/>
        <v>-5.3987194972720393E-2</v>
      </c>
      <c r="V14"/>
      <c r="W14"/>
      <c r="X14"/>
      <c r="Y14"/>
      <c r="Z14"/>
      <c r="AA14"/>
      <c r="AB14"/>
      <c r="AC14"/>
      <c r="AD14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</row>
    <row r="15" spans="1:302" s="18" customFormat="1" ht="20.100000000000001" customHeight="1" thickBot="1" x14ac:dyDescent="0.3">
      <c r="A15" s="42"/>
      <c r="B15" s="221" t="s">
        <v>100</v>
      </c>
      <c r="C15" s="50">
        <v>2677052</v>
      </c>
      <c r="D15" s="51">
        <v>3737354</v>
      </c>
      <c r="E15" s="51">
        <v>3595788</v>
      </c>
      <c r="F15" s="329">
        <v>4293010</v>
      </c>
      <c r="G15" s="223">
        <v>2535095</v>
      </c>
      <c r="H15" s="244">
        <v>2514191</v>
      </c>
      <c r="J15" s="179">
        <f t="shared" ref="J15:O15" si="10">C15/C13</f>
        <v>0.77207880415189789</v>
      </c>
      <c r="K15" s="52">
        <f t="shared" si="10"/>
        <v>0.85345019720893189</v>
      </c>
      <c r="L15" s="52">
        <f t="shared" si="10"/>
        <v>0.87681338062942626</v>
      </c>
      <c r="M15" s="52">
        <f t="shared" si="10"/>
        <v>0.94837645310241869</v>
      </c>
      <c r="N15" s="252">
        <f t="shared" si="10"/>
        <v>0.96389978859637115</v>
      </c>
      <c r="O15" s="253">
        <f t="shared" si="10"/>
        <v>0.96443966054609831</v>
      </c>
      <c r="Q15" s="135">
        <f t="shared" si="1"/>
        <v>-8.2458448302726323E-3</v>
      </c>
      <c r="R15" s="136">
        <f t="shared" si="3"/>
        <v>5.3987194972715535E-2</v>
      </c>
      <c r="V15"/>
      <c r="W15"/>
      <c r="X15"/>
      <c r="Y15"/>
      <c r="Z15"/>
      <c r="AA15"/>
      <c r="AB15"/>
      <c r="AC15"/>
      <c r="AD15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</row>
    <row r="16" spans="1:302" ht="20.100000000000001" customHeight="1" thickBot="1" x14ac:dyDescent="0.3">
      <c r="A16" s="22" t="s">
        <v>8</v>
      </c>
      <c r="B16" s="23"/>
      <c r="C16" s="29">
        <v>39672</v>
      </c>
      <c r="D16" s="30">
        <v>46278</v>
      </c>
      <c r="E16" s="30">
        <v>123104</v>
      </c>
      <c r="F16" s="62">
        <v>114133</v>
      </c>
      <c r="G16" s="30">
        <v>23134</v>
      </c>
      <c r="H16" s="215">
        <v>3175</v>
      </c>
      <c r="J16" s="178">
        <f t="shared" ref="J16:O16" si="11">C16/C45</f>
        <v>1.5534684966832554E-3</v>
      </c>
      <c r="K16" s="40">
        <f t="shared" si="11"/>
        <v>1.6703646316694031E-3</v>
      </c>
      <c r="L16" s="40">
        <f t="shared" si="11"/>
        <v>4.2403347792255835E-3</v>
      </c>
      <c r="M16" s="40">
        <f t="shared" si="11"/>
        <v>3.3804376581696985E-3</v>
      </c>
      <c r="N16" s="248">
        <f t="shared" si="11"/>
        <v>1.294929372501094E-3</v>
      </c>
      <c r="O16" s="249">
        <f t="shared" si="11"/>
        <v>1.988204779456428E-4</v>
      </c>
      <c r="Q16" s="134">
        <f t="shared" si="1"/>
        <v>-0.86275611653842832</v>
      </c>
      <c r="R16" s="133">
        <f t="shared" si="3"/>
        <v>-0.10961088945554512</v>
      </c>
    </row>
    <row r="17" spans="1:302" s="18" customFormat="1" ht="20.100000000000001" customHeight="1" thickBot="1" x14ac:dyDescent="0.3">
      <c r="A17" s="42"/>
      <c r="B17" s="17" t="s">
        <v>99</v>
      </c>
      <c r="C17" s="50">
        <v>39672</v>
      </c>
      <c r="D17" s="51">
        <v>46278</v>
      </c>
      <c r="E17" s="51">
        <v>123104</v>
      </c>
      <c r="F17" s="329">
        <v>114133</v>
      </c>
      <c r="G17" s="51">
        <v>23134</v>
      </c>
      <c r="H17" s="216">
        <v>3175</v>
      </c>
      <c r="J17" s="179">
        <f t="shared" ref="J17:O17" si="12">C17/C16</f>
        <v>1</v>
      </c>
      <c r="K17" s="52">
        <f t="shared" si="12"/>
        <v>1</v>
      </c>
      <c r="L17" s="52">
        <f t="shared" si="12"/>
        <v>1</v>
      </c>
      <c r="M17" s="52">
        <f t="shared" si="12"/>
        <v>1</v>
      </c>
      <c r="N17" s="250">
        <f t="shared" si="12"/>
        <v>1</v>
      </c>
      <c r="O17" s="251">
        <f t="shared" si="12"/>
        <v>1</v>
      </c>
      <c r="Q17" s="135">
        <f t="shared" si="1"/>
        <v>-0.86275611653842832</v>
      </c>
      <c r="R17" s="136">
        <f t="shared" si="3"/>
        <v>0</v>
      </c>
      <c r="V17"/>
      <c r="W17"/>
      <c r="X17"/>
      <c r="Y17"/>
      <c r="Z17"/>
      <c r="AA17"/>
      <c r="AB17"/>
      <c r="AC17"/>
      <c r="AD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</row>
    <row r="18" spans="1:302" ht="20.100000000000001" customHeight="1" thickBot="1" x14ac:dyDescent="0.3">
      <c r="A18" s="22" t="s">
        <v>19</v>
      </c>
      <c r="B18" s="23"/>
      <c r="C18" s="29">
        <v>21660</v>
      </c>
      <c r="D18" s="30">
        <v>12633</v>
      </c>
      <c r="E18" s="30">
        <v>10045</v>
      </c>
      <c r="F18" s="62">
        <v>19629</v>
      </c>
      <c r="G18" s="30">
        <v>44990</v>
      </c>
      <c r="H18" s="215">
        <v>19703</v>
      </c>
      <c r="J18" s="178">
        <f t="shared" ref="J18:O18" si="13">C18/C45</f>
        <v>8.4815808726959347E-4</v>
      </c>
      <c r="K18" s="40">
        <f t="shared" si="13"/>
        <v>4.5597727628418622E-4</v>
      </c>
      <c r="L18" s="40">
        <f t="shared" si="13"/>
        <v>3.4600145289609587E-4</v>
      </c>
      <c r="M18" s="40">
        <f t="shared" si="13"/>
        <v>5.8137971307345828E-4</v>
      </c>
      <c r="N18" s="248">
        <f t="shared" si="13"/>
        <v>2.5183224893587019E-3</v>
      </c>
      <c r="O18" s="249">
        <f t="shared" si="13"/>
        <v>1.2338141344765353E-3</v>
      </c>
      <c r="Q18" s="134">
        <f t="shared" si="1"/>
        <v>-0.56205823516336961</v>
      </c>
      <c r="R18" s="133">
        <f t="shared" si="3"/>
        <v>-0.12845083548821665</v>
      </c>
    </row>
    <row r="19" spans="1:302" s="18" customFormat="1" ht="20.100000000000001" customHeight="1" x14ac:dyDescent="0.25">
      <c r="A19" s="42"/>
      <c r="B19" s="17" t="s">
        <v>99</v>
      </c>
      <c r="C19" s="50">
        <v>21361</v>
      </c>
      <c r="D19" s="51">
        <v>11468</v>
      </c>
      <c r="E19" s="51">
        <v>6646</v>
      </c>
      <c r="F19" s="329">
        <v>15658</v>
      </c>
      <c r="G19" s="51">
        <v>23859</v>
      </c>
      <c r="H19" s="216">
        <v>16317</v>
      </c>
      <c r="J19" s="179">
        <f t="shared" ref="J19:O19" si="14">C19/C18</f>
        <v>0.98619575253924285</v>
      </c>
      <c r="K19" s="52">
        <f t="shared" si="14"/>
        <v>0.90778120794743922</v>
      </c>
      <c r="L19" s="52">
        <f t="shared" si="14"/>
        <v>0.66162269785963168</v>
      </c>
      <c r="M19" s="52">
        <f t="shared" si="14"/>
        <v>0.79769728462988432</v>
      </c>
      <c r="N19" s="250">
        <f t="shared" si="14"/>
        <v>0.53031784841075791</v>
      </c>
      <c r="O19" s="251">
        <f t="shared" si="14"/>
        <v>0.82814799776683756</v>
      </c>
      <c r="Q19" s="135">
        <f t="shared" si="1"/>
        <v>-0.31610712938513769</v>
      </c>
      <c r="R19" s="136">
        <f t="shared" si="3"/>
        <v>29.783014935607966</v>
      </c>
      <c r="V19"/>
      <c r="W19"/>
      <c r="X19"/>
      <c r="Y19"/>
      <c r="Z19"/>
      <c r="AA19"/>
      <c r="AB19"/>
      <c r="AC19"/>
      <c r="AD19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</row>
    <row r="20" spans="1:302" s="18" customFormat="1" ht="20.100000000000001" customHeight="1" thickBot="1" x14ac:dyDescent="0.3">
      <c r="A20" s="42"/>
      <c r="B20" s="17" t="s">
        <v>100</v>
      </c>
      <c r="C20" s="50">
        <v>299</v>
      </c>
      <c r="D20" s="51">
        <v>1165</v>
      </c>
      <c r="E20" s="51">
        <v>3399</v>
      </c>
      <c r="F20" s="329">
        <v>3971</v>
      </c>
      <c r="G20" s="51">
        <v>21131</v>
      </c>
      <c r="H20" s="216">
        <v>3386</v>
      </c>
      <c r="J20" s="179">
        <f t="shared" ref="J20:O20" si="15">C20/C18</f>
        <v>1.3804247460757157E-2</v>
      </c>
      <c r="K20" s="52">
        <f t="shared" si="15"/>
        <v>9.2218792052560755E-2</v>
      </c>
      <c r="L20" s="52">
        <f t="shared" si="15"/>
        <v>0.33837730214036832</v>
      </c>
      <c r="M20" s="52">
        <f t="shared" si="15"/>
        <v>0.20230271537011565</v>
      </c>
      <c r="N20" s="250">
        <f t="shared" si="15"/>
        <v>0.46968215158924204</v>
      </c>
      <c r="O20" s="251">
        <f t="shared" si="15"/>
        <v>0.17185200223316247</v>
      </c>
      <c r="Q20" s="135">
        <f t="shared" si="1"/>
        <v>-0.83976148786143578</v>
      </c>
      <c r="R20" s="136">
        <f t="shared" si="3"/>
        <v>-29.783014935607955</v>
      </c>
      <c r="V20"/>
      <c r="W20"/>
      <c r="X20"/>
      <c r="Y20"/>
      <c r="Z20"/>
      <c r="AA20"/>
      <c r="AB20"/>
      <c r="AC20"/>
      <c r="AD20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</row>
    <row r="21" spans="1:302" ht="20.100000000000001" customHeight="1" thickBot="1" x14ac:dyDescent="0.3">
      <c r="A21" s="22" t="s">
        <v>25</v>
      </c>
      <c r="B21" s="23"/>
      <c r="C21" s="29">
        <v>20984</v>
      </c>
      <c r="D21" s="30">
        <v>45120</v>
      </c>
      <c r="E21" s="30">
        <v>98963</v>
      </c>
      <c r="F21" s="62">
        <v>77778</v>
      </c>
      <c r="G21" s="30">
        <v>28035</v>
      </c>
      <c r="H21" s="215">
        <v>24563</v>
      </c>
      <c r="J21" s="178">
        <f t="shared" ref="J21:O21" si="16">C21/C45</f>
        <v>8.2168741012304477E-4</v>
      </c>
      <c r="K21" s="40">
        <f t="shared" si="16"/>
        <v>1.6285676170301972E-3</v>
      </c>
      <c r="L21" s="40">
        <f t="shared" si="16"/>
        <v>3.4087946025840058E-3</v>
      </c>
      <c r="M21" s="40">
        <f t="shared" si="16"/>
        <v>2.3036604678499891E-3</v>
      </c>
      <c r="N21" s="248">
        <f t="shared" si="16"/>
        <v>1.5692636361229432E-3</v>
      </c>
      <c r="O21" s="249">
        <f t="shared" si="16"/>
        <v>1.5381503621350627E-3</v>
      </c>
      <c r="Q21" s="134">
        <f t="shared" si="1"/>
        <v>-0.12384519350811486</v>
      </c>
      <c r="R21" s="133">
        <f t="shared" si="3"/>
        <v>-3.1113273987880491E-3</v>
      </c>
    </row>
    <row r="22" spans="1:302" s="18" customFormat="1" ht="20.100000000000001" customHeight="1" x14ac:dyDescent="0.25">
      <c r="A22" s="42"/>
      <c r="B22" s="17" t="s">
        <v>99</v>
      </c>
      <c r="C22" s="50">
        <v>7118</v>
      </c>
      <c r="D22" s="51">
        <v>6395</v>
      </c>
      <c r="E22" s="51">
        <v>11106</v>
      </c>
      <c r="F22" s="329">
        <v>6102</v>
      </c>
      <c r="G22" s="51">
        <v>5597</v>
      </c>
      <c r="H22" s="216">
        <v>6176</v>
      </c>
      <c r="J22" s="179">
        <f t="shared" ref="J22:O22" si="17">C22/C21</f>
        <v>0.3392108272969882</v>
      </c>
      <c r="K22" s="52">
        <f t="shared" si="17"/>
        <v>0.14173315602836881</v>
      </c>
      <c r="L22" s="52">
        <f t="shared" si="17"/>
        <v>0.11222376039529926</v>
      </c>
      <c r="M22" s="52">
        <f t="shared" si="17"/>
        <v>7.8454061559824109E-2</v>
      </c>
      <c r="N22" s="250">
        <f t="shared" si="17"/>
        <v>0.19964330301408953</v>
      </c>
      <c r="O22" s="251">
        <f t="shared" si="17"/>
        <v>0.25143508529088465</v>
      </c>
      <c r="Q22" s="135">
        <f t="shared" si="1"/>
        <v>0.10344827586206896</v>
      </c>
      <c r="R22" s="136">
        <f t="shared" si="3"/>
        <v>5.179178227679512</v>
      </c>
      <c r="V22"/>
      <c r="W22"/>
      <c r="X22"/>
      <c r="Y22"/>
      <c r="Z22"/>
      <c r="AA22"/>
      <c r="AB22"/>
      <c r="AC22"/>
      <c r="AD2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</row>
    <row r="23" spans="1:302" s="18" customFormat="1" ht="20.100000000000001" customHeight="1" thickBot="1" x14ac:dyDescent="0.3">
      <c r="A23" s="42"/>
      <c r="B23" s="17" t="s">
        <v>100</v>
      </c>
      <c r="C23" s="50">
        <v>13866</v>
      </c>
      <c r="D23" s="51">
        <v>38725</v>
      </c>
      <c r="E23" s="51">
        <v>87857</v>
      </c>
      <c r="F23" s="329">
        <v>71676</v>
      </c>
      <c r="G23" s="51">
        <v>22438</v>
      </c>
      <c r="H23" s="216">
        <v>18387</v>
      </c>
      <c r="J23" s="179">
        <f t="shared" ref="J23:O23" si="18">C23/C21</f>
        <v>0.66078917270301185</v>
      </c>
      <c r="K23" s="52">
        <f t="shared" si="18"/>
        <v>0.85826684397163122</v>
      </c>
      <c r="L23" s="52">
        <f t="shared" si="18"/>
        <v>0.88777623960470076</v>
      </c>
      <c r="M23" s="52">
        <f t="shared" si="18"/>
        <v>0.92154593844017585</v>
      </c>
      <c r="N23" s="250">
        <f t="shared" si="18"/>
        <v>0.8003566969859105</v>
      </c>
      <c r="O23" s="251">
        <f t="shared" si="18"/>
        <v>0.74856491470911535</v>
      </c>
      <c r="Q23" s="135">
        <f t="shared" si="1"/>
        <v>-0.18054193778411623</v>
      </c>
      <c r="R23" s="136">
        <f t="shared" si="3"/>
        <v>-5.1791782276795146</v>
      </c>
      <c r="V23"/>
      <c r="W23"/>
      <c r="X23"/>
      <c r="Y23"/>
      <c r="Z23"/>
      <c r="AA23"/>
      <c r="AB23"/>
      <c r="AC23"/>
      <c r="AD23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</row>
    <row r="24" spans="1:302" ht="20.100000000000001" customHeight="1" thickBot="1" x14ac:dyDescent="0.3">
      <c r="A24" s="22" t="s">
        <v>26</v>
      </c>
      <c r="B24" s="23"/>
      <c r="C24" s="29">
        <v>2635220</v>
      </c>
      <c r="D24" s="30">
        <v>1598559</v>
      </c>
      <c r="E24" s="30">
        <v>1978945</v>
      </c>
      <c r="F24" s="62">
        <v>2189491</v>
      </c>
      <c r="G24" s="30">
        <v>1189901</v>
      </c>
      <c r="H24" s="215">
        <v>958038</v>
      </c>
      <c r="J24" s="178">
        <f t="shared" ref="J24:O24" si="19">C24/C45</f>
        <v>0.10318943465995283</v>
      </c>
      <c r="K24" s="40">
        <f t="shared" si="19"/>
        <v>5.7698613060996787E-2</v>
      </c>
      <c r="L24" s="40">
        <f t="shared" si="19"/>
        <v>6.8165041831902889E-2</v>
      </c>
      <c r="M24" s="40">
        <f t="shared" si="19"/>
        <v>6.4849235791783547E-2</v>
      </c>
      <c r="N24" s="248">
        <f t="shared" si="19"/>
        <v>6.6604899942440746E-2</v>
      </c>
      <c r="O24" s="249">
        <f t="shared" si="19"/>
        <v>5.9992936393728422E-2</v>
      </c>
      <c r="Q24" s="134">
        <f t="shared" si="1"/>
        <v>-0.19485906810734674</v>
      </c>
      <c r="R24" s="133">
        <f t="shared" si="3"/>
        <v>-0.66119635487123241</v>
      </c>
    </row>
    <row r="25" spans="1:302" s="18" customFormat="1" ht="19.5" customHeight="1" x14ac:dyDescent="0.25">
      <c r="A25" s="42"/>
      <c r="B25" s="17" t="s">
        <v>99</v>
      </c>
      <c r="C25" s="50">
        <v>680884</v>
      </c>
      <c r="D25" s="51">
        <v>222331</v>
      </c>
      <c r="E25" s="51">
        <v>956750</v>
      </c>
      <c r="F25" s="329">
        <v>1056162</v>
      </c>
      <c r="G25" s="51">
        <v>548075</v>
      </c>
      <c r="H25" s="216">
        <v>441308</v>
      </c>
      <c r="J25" s="179">
        <f t="shared" ref="J25:O25" si="20">C25/C24</f>
        <v>0.25837842760756219</v>
      </c>
      <c r="K25" s="52">
        <f t="shared" si="20"/>
        <v>0.13908213584859863</v>
      </c>
      <c r="L25" s="52">
        <f t="shared" si="20"/>
        <v>0.48346467435931773</v>
      </c>
      <c r="M25" s="52">
        <f t="shared" si="20"/>
        <v>0.48237786773272873</v>
      </c>
      <c r="N25" s="250">
        <f t="shared" si="20"/>
        <v>0.46060554617569027</v>
      </c>
      <c r="O25" s="251">
        <f t="shared" si="20"/>
        <v>0.46063726073496042</v>
      </c>
      <c r="Q25" s="135">
        <f t="shared" si="1"/>
        <v>-0.19480363088993294</v>
      </c>
      <c r="R25" s="136">
        <f t="shared" si="3"/>
        <v>3.1714559270146214E-3</v>
      </c>
      <c r="V25"/>
      <c r="W25"/>
      <c r="X25"/>
      <c r="Y25"/>
      <c r="Z25"/>
      <c r="AA25"/>
      <c r="AB25"/>
      <c r="AC25"/>
      <c r="AD2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</row>
    <row r="26" spans="1:302" s="18" customFormat="1" ht="20.100000000000001" customHeight="1" thickBot="1" x14ac:dyDescent="0.3">
      <c r="A26" s="42"/>
      <c r="B26" s="17" t="s">
        <v>100</v>
      </c>
      <c r="C26" s="50">
        <v>1954336</v>
      </c>
      <c r="D26" s="51">
        <v>1376228</v>
      </c>
      <c r="E26" s="51">
        <v>1022195</v>
      </c>
      <c r="F26" s="329">
        <v>1133329</v>
      </c>
      <c r="G26" s="51">
        <v>641826</v>
      </c>
      <c r="H26" s="216">
        <v>516730</v>
      </c>
      <c r="J26" s="179">
        <f t="shared" ref="J26:O26" si="21">C26/C24</f>
        <v>0.74162157239243787</v>
      </c>
      <c r="K26" s="52">
        <f t="shared" si="21"/>
        <v>0.86091786415140137</v>
      </c>
      <c r="L26" s="52">
        <f t="shared" si="21"/>
        <v>0.51653532564068227</v>
      </c>
      <c r="M26" s="52">
        <f t="shared" si="21"/>
        <v>0.51762213226727127</v>
      </c>
      <c r="N26" s="250">
        <f t="shared" si="21"/>
        <v>0.53939445382430973</v>
      </c>
      <c r="O26" s="251">
        <f t="shared" si="21"/>
        <v>0.53936273926503964</v>
      </c>
      <c r="Q26" s="135">
        <f t="shared" si="1"/>
        <v>-0.19490640765565745</v>
      </c>
      <c r="R26" s="136">
        <f t="shared" si="3"/>
        <v>-3.1714559270090703E-3</v>
      </c>
      <c r="V26"/>
      <c r="W26"/>
      <c r="X26"/>
      <c r="Y26"/>
      <c r="Z26"/>
      <c r="AA26"/>
      <c r="AB26"/>
      <c r="AC26"/>
      <c r="AD2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</row>
    <row r="27" spans="1:302" ht="20.100000000000001" customHeight="1" thickBot="1" x14ac:dyDescent="0.3">
      <c r="A27" s="22" t="s">
        <v>14</v>
      </c>
      <c r="B27" s="23"/>
      <c r="C27" s="29">
        <v>116567</v>
      </c>
      <c r="D27" s="30">
        <v>165876</v>
      </c>
      <c r="E27" s="30">
        <v>524149</v>
      </c>
      <c r="F27" s="62">
        <v>593143</v>
      </c>
      <c r="G27" s="30">
        <v>450571</v>
      </c>
      <c r="H27" s="215">
        <v>361229</v>
      </c>
      <c r="J27" s="178">
        <f t="shared" ref="J27:O27" si="22">C27/C45</f>
        <v>4.5645080221031718E-3</v>
      </c>
      <c r="K27" s="40">
        <f t="shared" si="22"/>
        <v>5.9871516410128769E-3</v>
      </c>
      <c r="L27" s="40">
        <f t="shared" si="22"/>
        <v>1.805438681274622E-2</v>
      </c>
      <c r="M27" s="40">
        <f t="shared" si="22"/>
        <v>1.7567950845765463E-2</v>
      </c>
      <c r="N27" s="248">
        <f t="shared" si="22"/>
        <v>2.5220784226557897E-2</v>
      </c>
      <c r="O27" s="249">
        <f t="shared" si="22"/>
        <v>2.2620385016638298E-2</v>
      </c>
      <c r="Q27" s="134">
        <f t="shared" si="1"/>
        <v>-0.19828617465393911</v>
      </c>
      <c r="R27" s="133">
        <f t="shared" si="3"/>
        <v>-0.26003992099195988</v>
      </c>
    </row>
    <row r="28" spans="1:302" s="18" customFormat="1" ht="20.100000000000001" customHeight="1" x14ac:dyDescent="0.25">
      <c r="A28" s="42"/>
      <c r="B28" s="17" t="s">
        <v>99</v>
      </c>
      <c r="C28" s="50">
        <v>4061</v>
      </c>
      <c r="D28" s="51">
        <v>11167</v>
      </c>
      <c r="E28" s="51">
        <v>346827</v>
      </c>
      <c r="F28" s="329">
        <v>183355</v>
      </c>
      <c r="G28" s="51">
        <v>39768</v>
      </c>
      <c r="H28" s="216">
        <v>23638</v>
      </c>
      <c r="J28" s="179">
        <f t="shared" ref="J28:O28" si="23">C28/C27</f>
        <v>3.4838333319035401E-2</v>
      </c>
      <c r="K28" s="52">
        <f t="shared" si="23"/>
        <v>6.7321372591574433E-2</v>
      </c>
      <c r="L28" s="52">
        <f t="shared" si="23"/>
        <v>0.66169543393195451</v>
      </c>
      <c r="M28" s="52">
        <f t="shared" si="23"/>
        <v>0.30912444385249427</v>
      </c>
      <c r="N28" s="250">
        <f t="shared" si="23"/>
        <v>8.826133950032293E-2</v>
      </c>
      <c r="O28" s="251">
        <f t="shared" si="23"/>
        <v>6.5437714026282498E-2</v>
      </c>
      <c r="Q28" s="135">
        <f t="shared" si="1"/>
        <v>-0.40560249446791391</v>
      </c>
      <c r="R28" s="136">
        <f t="shared" si="3"/>
        <v>-2.282362547404043</v>
      </c>
      <c r="V28"/>
      <c r="W28"/>
      <c r="X28"/>
      <c r="Y28"/>
      <c r="Z28"/>
      <c r="AA28"/>
      <c r="AB28"/>
      <c r="AC28"/>
      <c r="AD28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</row>
    <row r="29" spans="1:302" s="18" customFormat="1" ht="20.100000000000001" customHeight="1" thickBot="1" x14ac:dyDescent="0.3">
      <c r="A29" s="42"/>
      <c r="B29" s="17" t="s">
        <v>100</v>
      </c>
      <c r="C29" s="50">
        <v>112506</v>
      </c>
      <c r="D29" s="51">
        <v>154709</v>
      </c>
      <c r="E29" s="51">
        <v>177322</v>
      </c>
      <c r="F29" s="329">
        <v>409788</v>
      </c>
      <c r="G29" s="51">
        <v>410803</v>
      </c>
      <c r="H29" s="216">
        <v>337591</v>
      </c>
      <c r="J29" s="179">
        <f t="shared" ref="J29:O29" si="24">C29/C27</f>
        <v>0.96516166668096459</v>
      </c>
      <c r="K29" s="52">
        <f t="shared" si="24"/>
        <v>0.93267862740842555</v>
      </c>
      <c r="L29" s="52">
        <f t="shared" si="24"/>
        <v>0.33830456606804554</v>
      </c>
      <c r="M29" s="52">
        <f t="shared" si="24"/>
        <v>0.69087555614750573</v>
      </c>
      <c r="N29" s="250">
        <f t="shared" si="24"/>
        <v>0.91173866049967711</v>
      </c>
      <c r="O29" s="251">
        <f t="shared" si="24"/>
        <v>0.93456228597371749</v>
      </c>
      <c r="Q29" s="135">
        <f t="shared" si="1"/>
        <v>-0.17821680951697041</v>
      </c>
      <c r="R29" s="136">
        <f t="shared" si="3"/>
        <v>2.2823625474040377</v>
      </c>
      <c r="V29"/>
      <c r="W29"/>
      <c r="X29"/>
      <c r="Y29"/>
      <c r="Z29"/>
      <c r="AA29"/>
      <c r="AB29"/>
      <c r="AC29"/>
      <c r="AD2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</row>
    <row r="30" spans="1:302" ht="20.100000000000001" customHeight="1" thickBot="1" x14ac:dyDescent="0.3">
      <c r="A30" s="22" t="s">
        <v>9</v>
      </c>
      <c r="B30" s="23"/>
      <c r="C30" s="29">
        <v>911333</v>
      </c>
      <c r="D30" s="30">
        <v>970213</v>
      </c>
      <c r="E30" s="30">
        <v>1020274</v>
      </c>
      <c r="F30" s="62">
        <v>871643</v>
      </c>
      <c r="G30" s="30">
        <v>283746</v>
      </c>
      <c r="H30" s="215">
        <v>593832</v>
      </c>
      <c r="J30" s="178">
        <f t="shared" ref="J30:O30" si="25">C30/C45</f>
        <v>3.5685801207094206E-2</v>
      </c>
      <c r="K30" s="40">
        <f t="shared" si="25"/>
        <v>3.5019004286828873E-2</v>
      </c>
      <c r="L30" s="40">
        <f t="shared" si="25"/>
        <v>3.5143482961882661E-2</v>
      </c>
      <c r="M30" s="40">
        <f t="shared" si="25"/>
        <v>2.581667722464152E-2</v>
      </c>
      <c r="N30" s="248">
        <f t="shared" si="25"/>
        <v>1.5882728007681136E-2</v>
      </c>
      <c r="O30" s="249">
        <f t="shared" si="25"/>
        <v>3.7186129782493527E-2</v>
      </c>
      <c r="Q30" s="134">
        <f t="shared" si="1"/>
        <v>1.0928295024423251</v>
      </c>
      <c r="R30" s="133">
        <f t="shared" si="3"/>
        <v>2.1303401774812389</v>
      </c>
    </row>
    <row r="31" spans="1:302" s="18" customFormat="1" ht="20.100000000000001" customHeight="1" x14ac:dyDescent="0.25">
      <c r="A31" s="42"/>
      <c r="B31" s="17" t="s">
        <v>99</v>
      </c>
      <c r="C31" s="50">
        <v>702941</v>
      </c>
      <c r="D31" s="51">
        <v>832403</v>
      </c>
      <c r="E31" s="51">
        <v>840642</v>
      </c>
      <c r="F31" s="329">
        <v>620560</v>
      </c>
      <c r="G31" s="51">
        <v>239432</v>
      </c>
      <c r="H31" s="216">
        <v>418778</v>
      </c>
      <c r="J31" s="179">
        <f t="shared" ref="J31:O31" si="26">C31/C30</f>
        <v>0.77133276200905709</v>
      </c>
      <c r="K31" s="52">
        <f t="shared" si="26"/>
        <v>0.85795902549234038</v>
      </c>
      <c r="L31" s="52">
        <f t="shared" si="26"/>
        <v>0.8239374913013563</v>
      </c>
      <c r="M31" s="52">
        <f t="shared" si="26"/>
        <v>0.71194284816146058</v>
      </c>
      <c r="N31" s="250">
        <f t="shared" si="26"/>
        <v>0.84382511119099479</v>
      </c>
      <c r="O31" s="251">
        <f t="shared" si="26"/>
        <v>0.70521292217327458</v>
      </c>
      <c r="Q31" s="135">
        <f t="shared" si="1"/>
        <v>0.7490477463329881</v>
      </c>
      <c r="R31" s="136">
        <f t="shared" si="3"/>
        <v>-13.861218901772022</v>
      </c>
      <c r="V31"/>
      <c r="W31"/>
      <c r="X31"/>
      <c r="Y31"/>
      <c r="Z31"/>
      <c r="AA31"/>
      <c r="AB31"/>
      <c r="AC31"/>
      <c r="AD31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</row>
    <row r="32" spans="1:302" s="18" customFormat="1" ht="20.100000000000001" customHeight="1" thickBot="1" x14ac:dyDescent="0.3">
      <c r="A32" s="42"/>
      <c r="B32" s="17" t="s">
        <v>100</v>
      </c>
      <c r="C32" s="50">
        <v>208392</v>
      </c>
      <c r="D32" s="51">
        <v>137810</v>
      </c>
      <c r="E32" s="51">
        <v>179632</v>
      </c>
      <c r="F32" s="329">
        <v>251083</v>
      </c>
      <c r="G32" s="51">
        <v>44314</v>
      </c>
      <c r="H32" s="216">
        <v>175054</v>
      </c>
      <c r="J32" s="179">
        <f t="shared" ref="J32:O32" si="27">C32/C30</f>
        <v>0.22866723799094293</v>
      </c>
      <c r="K32" s="52">
        <f t="shared" si="27"/>
        <v>0.14204097450765965</v>
      </c>
      <c r="L32" s="52">
        <f t="shared" si="27"/>
        <v>0.1760625086986437</v>
      </c>
      <c r="M32" s="52">
        <f t="shared" si="27"/>
        <v>0.28805715183853942</v>
      </c>
      <c r="N32" s="250">
        <f t="shared" si="27"/>
        <v>0.15617488880900524</v>
      </c>
      <c r="O32" s="251">
        <f t="shared" si="27"/>
        <v>0.29478707782672542</v>
      </c>
      <c r="Q32" s="135">
        <f t="shared" si="1"/>
        <v>2.9503091573769011</v>
      </c>
      <c r="R32" s="136">
        <f t="shared" si="3"/>
        <v>13.861218901772018</v>
      </c>
      <c r="V32"/>
      <c r="W32"/>
      <c r="X32"/>
      <c r="Y32"/>
      <c r="Z32"/>
      <c r="AA32"/>
      <c r="AB32"/>
      <c r="AC32"/>
      <c r="AD32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</row>
    <row r="33" spans="1:16382" ht="20.100000000000001" customHeight="1" thickBot="1" x14ac:dyDescent="0.3">
      <c r="A33" s="22" t="s">
        <v>12</v>
      </c>
      <c r="B33" s="23"/>
      <c r="C33" s="29">
        <v>1445066</v>
      </c>
      <c r="D33" s="30">
        <v>1634472</v>
      </c>
      <c r="E33" s="30">
        <v>1559489</v>
      </c>
      <c r="F33" s="62">
        <v>3756785</v>
      </c>
      <c r="G33" s="30">
        <v>2133360</v>
      </c>
      <c r="H33" s="215">
        <v>1792914</v>
      </c>
      <c r="J33" s="178">
        <f t="shared" ref="J33:O33" si="28">C33/C45</f>
        <v>5.6585614706293738E-2</v>
      </c>
      <c r="K33" s="40">
        <f t="shared" si="28"/>
        <v>5.8994861926918891E-2</v>
      </c>
      <c r="L33" s="40">
        <f t="shared" si="28"/>
        <v>5.3716820286259799E-2</v>
      </c>
      <c r="M33" s="40">
        <f t="shared" si="28"/>
        <v>0.11126998753775903</v>
      </c>
      <c r="N33" s="248">
        <f t="shared" si="28"/>
        <v>0.11941516927980175</v>
      </c>
      <c r="O33" s="249">
        <f t="shared" si="28"/>
        <v>0.1122733916206092</v>
      </c>
      <c r="Q33" s="134">
        <f t="shared" si="1"/>
        <v>-0.15958206772415345</v>
      </c>
      <c r="R33" s="133">
        <f t="shared" si="3"/>
        <v>-0.71417776591925497</v>
      </c>
    </row>
    <row r="34" spans="1:16382" s="18" customFormat="1" ht="20.100000000000001" customHeight="1" x14ac:dyDescent="0.25">
      <c r="A34" s="42"/>
      <c r="B34" s="17" t="s">
        <v>99</v>
      </c>
      <c r="C34" s="50">
        <v>1347313</v>
      </c>
      <c r="D34" s="51">
        <v>1525441</v>
      </c>
      <c r="E34" s="51">
        <v>1459249</v>
      </c>
      <c r="F34" s="329">
        <v>3606268</v>
      </c>
      <c r="G34" s="51">
        <v>2041350</v>
      </c>
      <c r="H34" s="216">
        <v>1713453</v>
      </c>
      <c r="J34" s="179">
        <f t="shared" ref="J34:O34" si="29">C34/C33</f>
        <v>0.93235395476746386</v>
      </c>
      <c r="K34" s="52">
        <f t="shared" si="29"/>
        <v>0.93329283095703075</v>
      </c>
      <c r="L34" s="52">
        <f t="shared" si="29"/>
        <v>0.93572253475337108</v>
      </c>
      <c r="M34" s="52">
        <f t="shared" si="29"/>
        <v>0.95993462495192028</v>
      </c>
      <c r="N34" s="250">
        <f t="shared" si="29"/>
        <v>0.95687085161435481</v>
      </c>
      <c r="O34" s="251">
        <f t="shared" si="29"/>
        <v>0.95568052901589251</v>
      </c>
      <c r="Q34" s="135">
        <f t="shared" si="1"/>
        <v>-0.16062752590197663</v>
      </c>
      <c r="R34" s="136">
        <f t="shared" si="3"/>
        <v>-0.11903225984623012</v>
      </c>
      <c r="V34"/>
      <c r="W34"/>
      <c r="X34"/>
      <c r="Y34"/>
      <c r="Z34"/>
      <c r="AA34"/>
      <c r="AB34"/>
      <c r="AC34"/>
      <c r="AD34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</row>
    <row r="35" spans="1:16382" s="18" customFormat="1" ht="20.100000000000001" customHeight="1" thickBot="1" x14ac:dyDescent="0.3">
      <c r="A35" s="42"/>
      <c r="B35" s="17" t="s">
        <v>100</v>
      </c>
      <c r="C35" s="50">
        <v>97753</v>
      </c>
      <c r="D35" s="51">
        <v>109031</v>
      </c>
      <c r="E35" s="51">
        <v>100240</v>
      </c>
      <c r="F35" s="329">
        <v>150517</v>
      </c>
      <c r="G35" s="51">
        <v>92010</v>
      </c>
      <c r="H35" s="216">
        <v>79461</v>
      </c>
      <c r="J35" s="179">
        <f t="shared" ref="J35:O35" si="30">C35/C33</f>
        <v>6.7646045232536089E-2</v>
      </c>
      <c r="K35" s="52">
        <f t="shared" si="30"/>
        <v>6.6707169042969222E-2</v>
      </c>
      <c r="L35" s="52">
        <f t="shared" si="30"/>
        <v>6.4277465246628862E-2</v>
      </c>
      <c r="M35" s="52">
        <f t="shared" si="30"/>
        <v>4.0065375048079672E-2</v>
      </c>
      <c r="N35" s="250">
        <f t="shared" si="30"/>
        <v>4.3129148385645182E-2</v>
      </c>
      <c r="O35" s="251">
        <f t="shared" si="30"/>
        <v>4.4319470984107434E-2</v>
      </c>
      <c r="Q35" s="135">
        <f t="shared" si="1"/>
        <v>-0.13638734920117379</v>
      </c>
      <c r="R35" s="136">
        <f t="shared" si="3"/>
        <v>0.11903225984622526</v>
      </c>
      <c r="V35"/>
      <c r="W35"/>
      <c r="X35"/>
      <c r="Y35"/>
      <c r="Z35"/>
      <c r="AA35"/>
      <c r="AB35"/>
      <c r="AC35"/>
      <c r="AD3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</row>
    <row r="36" spans="1:16382" ht="20.100000000000001" customHeight="1" thickBot="1" x14ac:dyDescent="0.3">
      <c r="A36" s="22" t="s">
        <v>11</v>
      </c>
      <c r="B36" s="23"/>
      <c r="C36" s="29">
        <v>1651293</v>
      </c>
      <c r="D36" s="30">
        <v>1613259</v>
      </c>
      <c r="E36" s="30">
        <v>1717556</v>
      </c>
      <c r="F36" s="62">
        <v>2470653</v>
      </c>
      <c r="G36" s="30">
        <v>1398091</v>
      </c>
      <c r="H36" s="215">
        <v>1173178</v>
      </c>
      <c r="J36" s="178">
        <f t="shared" ref="J36:O36" si="31">C36/C45</f>
        <v>6.4661011652893299E-2</v>
      </c>
      <c r="K36" s="40">
        <f t="shared" si="31"/>
        <v>5.8229196925587742E-2</v>
      </c>
      <c r="L36" s="40">
        <f t="shared" si="31"/>
        <v>5.9161460570473556E-2</v>
      </c>
      <c r="M36" s="40">
        <f t="shared" si="31"/>
        <v>7.3176806370374395E-2</v>
      </c>
      <c r="N36" s="248">
        <f t="shared" si="31"/>
        <v>7.8258368692376026E-2</v>
      </c>
      <c r="O36" s="249">
        <f t="shared" si="31"/>
        <v>7.3465137220571131E-2</v>
      </c>
      <c r="Q36" s="134">
        <f t="shared" si="1"/>
        <v>-0.1608715026418166</v>
      </c>
      <c r="R36" s="133">
        <f t="shared" si="3"/>
        <v>-0.47932314718048957</v>
      </c>
      <c r="AE36" s="47"/>
      <c r="AF36" s="47"/>
      <c r="AG36" s="31"/>
      <c r="AH36" s="31"/>
      <c r="AI36" s="46"/>
      <c r="AJ36" s="46"/>
      <c r="AK36" s="44"/>
      <c r="AL36" s="44"/>
      <c r="AM36" s="44"/>
      <c r="AN36" s="44"/>
      <c r="AO36" s="47"/>
      <c r="AP36" s="47"/>
      <c r="AQ36" s="47"/>
      <c r="AR36" s="47"/>
      <c r="AS36" s="31"/>
      <c r="AT36" s="31"/>
      <c r="AU36" s="46"/>
      <c r="AV36" s="46"/>
      <c r="AW36" s="44"/>
      <c r="AX36" s="44"/>
      <c r="AY36" s="44"/>
      <c r="AZ36" s="44"/>
      <c r="BA36" s="47"/>
      <c r="BB36" s="47"/>
      <c r="BC36" s="47"/>
      <c r="BD36" s="47"/>
      <c r="BE36" s="31"/>
      <c r="BF36" s="31"/>
      <c r="BG36" s="46"/>
      <c r="BH36" s="46"/>
      <c r="BI36" s="44"/>
      <c r="BJ36" s="44"/>
      <c r="BK36" s="44"/>
      <c r="BL36" s="44"/>
      <c r="BM36" s="47"/>
      <c r="BN36" s="47"/>
      <c r="BO36" s="47"/>
      <c r="BP36" s="47"/>
      <c r="BQ36" s="31"/>
      <c r="BR36" s="31"/>
      <c r="BS36" s="46"/>
      <c r="BT36" s="46"/>
      <c r="BU36" s="44"/>
      <c r="BV36" s="44"/>
      <c r="BW36" s="44"/>
      <c r="BX36" s="44"/>
      <c r="BY36" s="47"/>
      <c r="BZ36" s="47"/>
      <c r="CA36" s="47"/>
      <c r="CB36" s="47"/>
      <c r="CC36" s="31"/>
      <c r="CD36" s="31"/>
      <c r="CE36" s="46"/>
      <c r="CF36" s="46"/>
      <c r="CG36" s="44"/>
      <c r="CH36" s="44"/>
      <c r="CI36" s="44"/>
      <c r="CJ36" s="44"/>
      <c r="CK36" s="47"/>
      <c r="CL36" s="47"/>
      <c r="CM36" s="47"/>
      <c r="CN36" s="47"/>
      <c r="CO36" s="31"/>
      <c r="CP36" s="31"/>
      <c r="CQ36" s="46"/>
      <c r="CR36" s="46"/>
      <c r="CS36" s="44"/>
      <c r="CT36" s="44"/>
      <c r="CU36" s="44"/>
      <c r="CV36" s="44"/>
      <c r="CW36" s="47"/>
      <c r="CX36" s="47"/>
      <c r="CY36" s="47"/>
      <c r="CZ36" s="47"/>
      <c r="DA36" s="31"/>
      <c r="DB36" s="31"/>
      <c r="DC36" s="46"/>
      <c r="DD36" s="46"/>
      <c r="DE36" s="44"/>
      <c r="DF36" s="44"/>
      <c r="DG36" s="44"/>
      <c r="DH36" s="44"/>
      <c r="DI36" s="47"/>
      <c r="DJ36" s="47"/>
      <c r="DK36" s="47"/>
      <c r="DL36" s="47"/>
      <c r="DM36" s="31"/>
      <c r="DN36" s="31"/>
      <c r="DO36" s="46"/>
      <c r="DP36" s="46"/>
      <c r="DQ36" s="44"/>
      <c r="DR36" s="44"/>
      <c r="DS36" s="44"/>
      <c r="DT36" s="44"/>
      <c r="DU36" s="47"/>
      <c r="DV36" s="47"/>
      <c r="DW36" s="47"/>
      <c r="DX36" s="47"/>
      <c r="DY36" s="31"/>
      <c r="DZ36" s="31"/>
      <c r="EA36" s="46"/>
      <c r="EB36" s="46"/>
      <c r="EC36" s="44"/>
      <c r="ED36" s="44"/>
      <c r="EE36" s="44"/>
      <c r="EF36" s="44"/>
      <c r="EG36" s="47"/>
      <c r="EH36" s="47"/>
      <c r="EI36" s="47"/>
      <c r="EJ36" s="47"/>
      <c r="EK36" s="31"/>
      <c r="EL36" s="31"/>
      <c r="EM36" s="46"/>
      <c r="EN36" s="46"/>
      <c r="EO36" s="44"/>
      <c r="EP36" s="44"/>
      <c r="EQ36" s="44"/>
      <c r="ER36" s="44"/>
      <c r="ES36" s="47"/>
      <c r="ET36" s="47"/>
      <c r="EU36" s="47"/>
      <c r="EV36" s="47"/>
      <c r="EW36" s="31"/>
      <c r="EX36" s="31"/>
      <c r="EY36" s="46"/>
      <c r="EZ36" s="46"/>
      <c r="FA36" s="44"/>
      <c r="FB36" s="44"/>
      <c r="FC36" s="44"/>
      <c r="FD36" s="44"/>
      <c r="FE36" s="47"/>
      <c r="FF36" s="47"/>
      <c r="FG36" s="47"/>
      <c r="FH36" s="47"/>
      <c r="FI36" s="31"/>
      <c r="FJ36" s="31"/>
      <c r="FK36" s="46"/>
      <c r="FL36" s="46"/>
      <c r="FM36" s="44"/>
      <c r="FN36" s="44"/>
      <c r="FO36" s="44"/>
      <c r="FP36" s="44"/>
      <c r="FQ36" s="47"/>
      <c r="FR36" s="47"/>
      <c r="FS36" s="47"/>
      <c r="FT36" s="47"/>
      <c r="FU36" s="31"/>
      <c r="FV36" s="31"/>
      <c r="FW36" s="46"/>
      <c r="FX36" s="46"/>
      <c r="FY36" s="44"/>
      <c r="FZ36" s="44"/>
      <c r="GA36" s="44"/>
      <c r="GB36" s="44"/>
      <c r="GC36" s="47"/>
      <c r="GD36" s="47"/>
      <c r="GE36" s="47"/>
      <c r="GF36" s="47"/>
      <c r="GG36" s="31"/>
      <c r="GH36" s="31"/>
      <c r="GI36" s="46"/>
      <c r="GJ36" s="46"/>
      <c r="GK36" s="44"/>
      <c r="GL36" s="44"/>
      <c r="GM36" s="44"/>
      <c r="GN36" s="44"/>
      <c r="GO36" s="47"/>
      <c r="GP36" s="47"/>
      <c r="GQ36" s="47"/>
      <c r="GR36" s="47"/>
      <c r="GS36" s="31"/>
      <c r="GT36" s="31"/>
      <c r="GU36" s="46"/>
      <c r="GV36" s="46"/>
      <c r="GW36" s="44"/>
      <c r="GX36" s="44"/>
      <c r="GY36" s="44"/>
      <c r="GZ36" s="44"/>
      <c r="HA36" s="47"/>
      <c r="HB36" s="47"/>
      <c r="HC36" s="47"/>
      <c r="HD36" s="47"/>
      <c r="HE36" s="31"/>
      <c r="HF36" s="31"/>
      <c r="HG36" s="46"/>
      <c r="HH36" s="46"/>
      <c r="HI36" s="44"/>
      <c r="HJ36" s="44"/>
      <c r="HK36" s="44"/>
      <c r="HL36" s="44"/>
      <c r="HM36" s="47"/>
      <c r="HN36" s="47"/>
      <c r="HO36" s="47"/>
      <c r="HP36" s="47"/>
      <c r="HQ36" s="31"/>
      <c r="HR36" s="31"/>
      <c r="HS36" s="46"/>
      <c r="HT36" s="46"/>
      <c r="HU36" s="44"/>
      <c r="HV36" s="44"/>
      <c r="HW36" s="44"/>
      <c r="HX36" s="44"/>
      <c r="HY36" s="47"/>
      <c r="HZ36" s="47"/>
      <c r="IA36" s="47"/>
      <c r="IB36" s="47"/>
      <c r="IC36" s="31"/>
      <c r="ID36" s="31"/>
      <c r="IE36" s="46"/>
      <c r="IF36" s="46"/>
      <c r="IG36" s="44"/>
      <c r="IH36" s="44"/>
      <c r="II36" s="44"/>
      <c r="IJ36" s="44"/>
      <c r="IK36" s="47"/>
      <c r="IL36" s="47"/>
      <c r="IM36" s="47"/>
      <c r="IN36" s="47"/>
      <c r="IO36" s="31"/>
      <c r="IP36" s="31"/>
      <c r="IQ36" s="46"/>
      <c r="IR36" s="46"/>
      <c r="IS36" s="44"/>
      <c r="IT36" s="44"/>
      <c r="IU36" s="44"/>
      <c r="IV36" s="44"/>
      <c r="IW36" s="47"/>
      <c r="IX36" s="47"/>
      <c r="IY36" s="47"/>
      <c r="IZ36" s="47"/>
      <c r="JA36" s="31"/>
      <c r="JB36" s="31"/>
      <c r="JC36" s="46"/>
      <c r="JD36" s="46"/>
      <c r="JE36" s="44"/>
      <c r="JF36" s="44"/>
      <c r="JG36" s="44"/>
      <c r="JH36" s="44"/>
      <c r="JI36" s="47"/>
      <c r="JJ36" s="47"/>
      <c r="JK36" s="47"/>
      <c r="JL36" s="47"/>
      <c r="JM36" s="31"/>
      <c r="JN36" s="31"/>
      <c r="JO36" s="46"/>
      <c r="JP36" s="46"/>
      <c r="JQ36" s="44"/>
      <c r="JR36" s="44"/>
      <c r="JS36" s="44"/>
      <c r="JT36" s="44"/>
      <c r="JU36" s="47"/>
      <c r="JV36" s="47"/>
      <c r="JW36" s="47"/>
      <c r="JX36" s="47"/>
      <c r="JY36" s="31"/>
      <c r="JZ36" s="31"/>
      <c r="KA36" s="46"/>
      <c r="KB36" s="46"/>
      <c r="KC36" s="44"/>
      <c r="KD36" s="44"/>
      <c r="KE36" s="44"/>
      <c r="KF36" s="44"/>
      <c r="KG36" s="47"/>
      <c r="KH36" s="47"/>
      <c r="KI36" s="47"/>
      <c r="KJ36" s="47"/>
      <c r="KK36" s="31"/>
      <c r="KL36" s="31"/>
      <c r="KM36" s="46"/>
      <c r="KN36" s="46"/>
      <c r="KO36" s="44"/>
      <c r="KP36" s="44"/>
      <c r="KQ36" s="48"/>
      <c r="KR36" s="48"/>
      <c r="KS36" s="49"/>
      <c r="KT36" s="49"/>
      <c r="KU36" s="49"/>
      <c r="KV36" s="49"/>
      <c r="KW36" s="24"/>
      <c r="KX36" s="24"/>
      <c r="KY36" s="23"/>
      <c r="KZ36" s="23"/>
      <c r="LA36" s="48"/>
      <c r="LB36" s="48"/>
      <c r="LC36" s="48"/>
      <c r="LD36" s="48"/>
      <c r="LE36" s="49"/>
      <c r="LF36" s="49"/>
      <c r="LG36" s="49"/>
      <c r="LH36" s="49"/>
      <c r="LI36" s="24"/>
      <c r="LJ36" s="24"/>
      <c r="LK36" s="23"/>
      <c r="LL36" s="23"/>
      <c r="LM36" s="48"/>
      <c r="LN36" s="48"/>
      <c r="LO36" s="48"/>
      <c r="LP36" s="48"/>
      <c r="LQ36" s="49"/>
      <c r="LR36" s="49"/>
      <c r="LS36" s="49"/>
      <c r="LT36" s="49"/>
      <c r="LU36" s="24"/>
      <c r="LV36" s="24"/>
      <c r="LW36" s="23"/>
      <c r="LX36" s="23"/>
      <c r="LY36" s="48"/>
      <c r="LZ36" s="48"/>
      <c r="MA36" s="48"/>
      <c r="MB36" s="48"/>
      <c r="MC36" s="49"/>
      <c r="MD36" s="49"/>
      <c r="ME36" s="49"/>
      <c r="MF36" s="49"/>
      <c r="MG36" s="24"/>
      <c r="MH36" s="24"/>
      <c r="MI36" s="23"/>
      <c r="MJ36" s="23"/>
      <c r="MK36" s="48"/>
      <c r="ML36" s="48"/>
      <c r="MM36" s="48"/>
      <c r="MN36" s="48"/>
      <c r="MO36" s="49"/>
      <c r="MP36" s="49"/>
      <c r="MQ36" s="49"/>
      <c r="MR36" s="49"/>
      <c r="MS36" s="24"/>
      <c r="MT36" s="24"/>
      <c r="MU36" s="23"/>
      <c r="MV36" s="23"/>
      <c r="MW36" s="48"/>
      <c r="MX36" s="48"/>
      <c r="MY36" s="48"/>
      <c r="MZ36" s="48"/>
      <c r="NA36" s="49"/>
      <c r="NB36" s="49"/>
      <c r="NC36" s="49"/>
      <c r="ND36" s="49"/>
      <c r="NE36" s="24"/>
      <c r="NF36" s="24"/>
      <c r="NG36" s="23"/>
      <c r="NH36" s="23"/>
      <c r="NI36" s="48"/>
      <c r="NJ36" s="48"/>
      <c r="NK36" s="48"/>
      <c r="NL36" s="48"/>
      <c r="NM36" s="49"/>
      <c r="NN36" s="49"/>
      <c r="NO36" s="49"/>
      <c r="NP36" s="49"/>
      <c r="NQ36" s="24"/>
      <c r="NR36" s="24"/>
      <c r="NS36" s="23"/>
      <c r="NT36" s="23"/>
      <c r="NU36" s="48"/>
      <c r="NV36" s="48"/>
      <c r="NW36" s="48"/>
      <c r="NX36" s="48"/>
      <c r="NY36" s="49"/>
      <c r="NZ36" s="49"/>
      <c r="OA36" s="49"/>
      <c r="OB36" s="49"/>
      <c r="OC36" s="24"/>
      <c r="OD36" s="24"/>
      <c r="OE36" s="23"/>
      <c r="OF36" s="23"/>
      <c r="OG36" s="48"/>
      <c r="OH36" s="48"/>
      <c r="OI36" s="48"/>
      <c r="OJ36" s="48"/>
      <c r="OK36" s="49"/>
      <c r="OL36" s="49"/>
      <c r="OM36" s="49"/>
      <c r="ON36" s="49"/>
      <c r="OO36" s="24"/>
      <c r="OP36" s="24"/>
      <c r="OQ36" s="23"/>
      <c r="OR36" s="23"/>
      <c r="OS36" s="48"/>
      <c r="OT36" s="48"/>
      <c r="OU36" s="48"/>
      <c r="OV36" s="48"/>
      <c r="OW36" s="49"/>
      <c r="OX36" s="49"/>
      <c r="OY36" s="49"/>
      <c r="OZ36" s="49"/>
      <c r="PA36" s="24"/>
      <c r="PB36" s="24"/>
      <c r="PC36" s="23"/>
      <c r="PD36" s="23"/>
      <c r="PE36" s="48"/>
      <c r="PF36" s="48"/>
      <c r="PG36" s="48"/>
      <c r="PH36" s="48"/>
      <c r="PI36" s="49"/>
      <c r="PJ36" s="49"/>
      <c r="PK36" s="49"/>
      <c r="PL36" s="49"/>
      <c r="PM36" s="24"/>
      <c r="PN36" s="24"/>
      <c r="PO36" s="23"/>
      <c r="PP36" s="23"/>
      <c r="PQ36" s="48"/>
      <c r="PR36" s="48"/>
      <c r="PS36" s="48"/>
      <c r="PT36" s="48"/>
      <c r="PU36" s="49"/>
      <c r="PV36" s="49"/>
      <c r="PW36" s="49"/>
      <c r="PX36" s="49"/>
      <c r="PY36" s="24"/>
      <c r="PZ36" s="24"/>
      <c r="QA36" s="23"/>
      <c r="QB36" s="23"/>
      <c r="QC36" s="48"/>
      <c r="QD36" s="48"/>
      <c r="QE36" s="48"/>
      <c r="QF36" s="48"/>
      <c r="QG36" s="49"/>
      <c r="QH36" s="49"/>
      <c r="QI36" s="49"/>
      <c r="QJ36" s="49"/>
      <c r="QK36" s="24"/>
      <c r="QL36" s="24"/>
      <c r="QM36" s="23"/>
      <c r="QN36" s="23"/>
      <c r="QO36" s="48"/>
      <c r="QP36" s="48"/>
      <c r="QQ36" s="48"/>
      <c r="QR36" s="48"/>
      <c r="QS36" s="49"/>
      <c r="QT36" s="49"/>
      <c r="QU36" s="49"/>
      <c r="QV36" s="49"/>
      <c r="QW36" s="24"/>
      <c r="QX36" s="24"/>
      <c r="QY36" s="23"/>
      <c r="QZ36" s="23"/>
      <c r="RA36" s="48"/>
      <c r="RB36" s="48"/>
      <c r="RC36" s="48"/>
      <c r="RD36" s="48"/>
      <c r="RE36" s="49"/>
      <c r="RF36" s="49"/>
      <c r="RG36" s="49"/>
      <c r="RH36" s="49"/>
      <c r="RI36" s="24"/>
      <c r="RJ36" s="24"/>
      <c r="RK36" s="23"/>
      <c r="RL36" s="23"/>
      <c r="RM36" s="48"/>
      <c r="RN36" s="48"/>
      <c r="RO36" s="48"/>
      <c r="RP36" s="48"/>
      <c r="RQ36" s="49"/>
      <c r="RR36" s="49"/>
      <c r="RS36" s="49"/>
      <c r="RT36" s="49"/>
      <c r="RU36" s="24"/>
      <c r="RV36" s="24"/>
      <c r="RW36" s="23"/>
      <c r="RX36" s="23"/>
      <c r="RY36" s="48"/>
      <c r="RZ36" s="48"/>
      <c r="SA36" s="48"/>
      <c r="SB36" s="48"/>
      <c r="SC36" s="49"/>
      <c r="SD36" s="49"/>
      <c r="SE36" s="49"/>
      <c r="SF36" s="49"/>
      <c r="SG36" s="24"/>
      <c r="SH36" s="24"/>
      <c r="SI36" s="23"/>
      <c r="SJ36" s="23"/>
      <c r="SK36" s="48"/>
      <c r="SL36" s="48"/>
      <c r="SM36" s="48"/>
      <c r="SN36" s="48"/>
      <c r="SO36" s="49"/>
      <c r="SP36" s="49"/>
      <c r="SQ36" s="49"/>
      <c r="SR36" s="49"/>
      <c r="SS36" s="24"/>
      <c r="ST36" s="24"/>
      <c r="SU36" s="23"/>
      <c r="SV36" s="23"/>
      <c r="SW36" s="48"/>
      <c r="SX36" s="48"/>
      <c r="SY36" s="48"/>
      <c r="SZ36" s="48"/>
      <c r="TA36" s="49"/>
      <c r="TB36" s="49"/>
      <c r="TC36" s="49"/>
      <c r="TD36" s="49"/>
      <c r="TE36" s="24"/>
      <c r="TF36" s="24"/>
      <c r="TG36" s="23"/>
      <c r="TH36" s="23"/>
      <c r="TI36" s="48"/>
      <c r="TJ36" s="48"/>
      <c r="TK36" s="48"/>
      <c r="TL36" s="48"/>
      <c r="TM36" s="49"/>
      <c r="TN36" s="49"/>
      <c r="TO36" s="49"/>
      <c r="TP36" s="49"/>
      <c r="TQ36" s="24"/>
      <c r="TR36" s="24"/>
      <c r="TS36" s="23"/>
      <c r="TT36" s="23"/>
      <c r="TU36" s="48"/>
      <c r="TV36" s="48"/>
      <c r="TW36" s="48"/>
      <c r="TX36" s="48"/>
      <c r="TY36" s="49"/>
      <c r="TZ36" s="49"/>
      <c r="UA36" s="49"/>
      <c r="UB36" s="49"/>
      <c r="UC36" s="24"/>
      <c r="UD36" s="24"/>
      <c r="UE36" s="23"/>
      <c r="UF36" s="23"/>
      <c r="UG36" s="48"/>
      <c r="UH36" s="48"/>
      <c r="UI36" s="48"/>
      <c r="UJ36" s="48"/>
      <c r="UK36" s="49"/>
      <c r="UL36" s="49"/>
      <c r="UM36" s="49"/>
      <c r="UN36" s="49"/>
      <c r="UO36" s="24"/>
      <c r="UP36" s="24"/>
      <c r="UQ36" s="23"/>
      <c r="UR36" s="23"/>
      <c r="US36" s="48"/>
      <c r="UT36" s="48"/>
      <c r="UU36" s="48"/>
      <c r="UV36" s="48"/>
      <c r="UW36" s="49"/>
      <c r="UX36" s="49"/>
      <c r="UY36" s="49"/>
      <c r="UZ36" s="49"/>
      <c r="VA36" s="24"/>
      <c r="VB36" s="24"/>
      <c r="VC36" s="23"/>
      <c r="VD36" s="23"/>
      <c r="VE36" s="48"/>
      <c r="VF36" s="48"/>
      <c r="VG36" s="48"/>
      <c r="VH36" s="48"/>
      <c r="VI36" s="49"/>
      <c r="VJ36" s="49"/>
      <c r="VK36" s="49"/>
      <c r="VL36" s="49"/>
      <c r="VM36" s="24"/>
      <c r="VN36" s="24"/>
      <c r="VO36" s="23"/>
      <c r="VP36" s="23"/>
      <c r="VQ36" s="48"/>
      <c r="VR36" s="48"/>
      <c r="VS36" s="48"/>
      <c r="VT36" s="48"/>
      <c r="VU36" s="49"/>
      <c r="VV36" s="49"/>
      <c r="VW36" s="49"/>
      <c r="VX36" s="49"/>
      <c r="VY36" s="24"/>
      <c r="VZ36" s="24"/>
      <c r="WA36" s="23"/>
      <c r="WB36" s="23"/>
      <c r="WC36" s="48"/>
      <c r="WD36" s="48"/>
      <c r="WE36" s="48"/>
      <c r="WF36" s="48"/>
      <c r="WG36" s="49"/>
      <c r="WH36" s="49"/>
      <c r="WI36" s="49"/>
      <c r="WJ36" s="49"/>
      <c r="WK36" s="24"/>
      <c r="WL36" s="24"/>
      <c r="WM36" s="23"/>
      <c r="WN36" s="23"/>
      <c r="WO36" s="48"/>
      <c r="WP36" s="48"/>
      <c r="WQ36" s="48"/>
      <c r="WR36" s="48"/>
      <c r="WS36" s="49"/>
      <c r="WT36" s="49"/>
      <c r="WU36" s="49"/>
      <c r="WV36" s="49"/>
      <c r="WW36" s="24"/>
      <c r="WX36" s="24"/>
      <c r="WY36" s="23"/>
      <c r="WZ36" s="23"/>
      <c r="XA36" s="48"/>
      <c r="XB36" s="48"/>
      <c r="XC36" s="48"/>
      <c r="XD36" s="48"/>
      <c r="XE36" s="49"/>
      <c r="XF36" s="49"/>
      <c r="XG36" s="49"/>
      <c r="XH36" s="49"/>
      <c r="XI36" s="24"/>
      <c r="XJ36" s="24"/>
      <c r="XK36" s="23"/>
      <c r="XL36" s="23"/>
      <c r="XM36" s="48"/>
      <c r="XN36" s="48"/>
      <c r="XO36" s="48"/>
      <c r="XP36" s="48"/>
      <c r="XQ36" s="49"/>
      <c r="XR36" s="49"/>
      <c r="XS36" s="49"/>
      <c r="XT36" s="49"/>
      <c r="XU36" s="24"/>
      <c r="XV36" s="24"/>
      <c r="XW36" s="23"/>
      <c r="XX36" s="23"/>
      <c r="XY36" s="48"/>
      <c r="XZ36" s="48"/>
      <c r="YA36" s="48"/>
      <c r="YB36" s="48"/>
      <c r="YC36" s="49"/>
      <c r="YD36" s="49"/>
      <c r="YE36" s="49"/>
      <c r="YF36" s="49"/>
      <c r="YG36" s="24"/>
      <c r="YH36" s="24"/>
      <c r="YI36" s="23"/>
      <c r="YJ36" s="23"/>
      <c r="YK36" s="48"/>
      <c r="YL36" s="48"/>
      <c r="YM36" s="48"/>
      <c r="YN36" s="48"/>
      <c r="YO36" s="49"/>
      <c r="YP36" s="49"/>
      <c r="YQ36" s="49"/>
      <c r="YR36" s="49"/>
      <c r="YS36" s="24"/>
      <c r="YT36" s="24"/>
      <c r="YU36" s="23"/>
      <c r="YV36" s="23"/>
      <c r="YW36" s="48"/>
      <c r="YX36" s="48"/>
      <c r="YY36" s="48"/>
      <c r="YZ36" s="48"/>
      <c r="ZA36" s="49"/>
      <c r="ZB36" s="49"/>
      <c r="ZC36" s="49"/>
      <c r="ZD36" s="49"/>
      <c r="ZE36" s="24"/>
      <c r="ZF36" s="24"/>
      <c r="ZG36" s="23"/>
      <c r="ZH36" s="23"/>
      <c r="ZI36" s="48"/>
      <c r="ZJ36" s="48"/>
      <c r="ZK36" s="48"/>
      <c r="ZL36" s="48"/>
      <c r="ZM36" s="49"/>
      <c r="ZN36" s="49"/>
      <c r="ZO36" s="49"/>
      <c r="ZP36" s="49"/>
      <c r="ZQ36" s="24"/>
      <c r="ZR36" s="24"/>
      <c r="ZS36" s="23"/>
      <c r="ZT36" s="23"/>
      <c r="ZU36" s="48"/>
      <c r="ZV36" s="48"/>
      <c r="ZW36" s="48"/>
      <c r="ZX36" s="48"/>
      <c r="ZY36" s="49"/>
      <c r="ZZ36" s="49"/>
      <c r="AAA36" s="49"/>
      <c r="AAB36" s="49"/>
      <c r="AAC36" s="24"/>
      <c r="AAD36" s="24"/>
      <c r="AAE36" s="23"/>
      <c r="AAF36" s="23"/>
      <c r="AAG36" s="48"/>
      <c r="AAH36" s="48"/>
      <c r="AAI36" s="48"/>
      <c r="AAJ36" s="48"/>
      <c r="AAK36" s="49"/>
      <c r="AAL36" s="49"/>
      <c r="AAM36" s="49"/>
      <c r="AAN36" s="49"/>
      <c r="AAO36" s="24"/>
      <c r="AAP36" s="24"/>
      <c r="AAQ36" s="23"/>
      <c r="AAR36" s="23"/>
      <c r="AAS36" s="48"/>
      <c r="AAT36" s="48"/>
      <c r="AAU36" s="48"/>
      <c r="AAV36" s="48"/>
      <c r="AAW36" s="49"/>
      <c r="AAX36" s="49"/>
      <c r="AAY36" s="49"/>
      <c r="AAZ36" s="49"/>
      <c r="ABA36" s="24"/>
      <c r="ABB36" s="24"/>
      <c r="ABC36" s="23"/>
      <c r="ABD36" s="23"/>
      <c r="ABE36" s="48"/>
      <c r="ABF36" s="48"/>
      <c r="ABG36" s="48"/>
      <c r="ABH36" s="48"/>
      <c r="ABI36" s="49"/>
      <c r="ABJ36" s="49"/>
      <c r="ABK36" s="49"/>
      <c r="ABL36" s="49"/>
      <c r="ABM36" s="24"/>
      <c r="ABN36" s="24"/>
      <c r="ABO36" s="23"/>
      <c r="ABP36" s="23"/>
      <c r="ABQ36" s="48"/>
      <c r="ABR36" s="48"/>
      <c r="ABS36" s="48"/>
      <c r="ABT36" s="48"/>
      <c r="ABU36" s="49"/>
      <c r="ABV36" s="49"/>
      <c r="ABW36" s="49"/>
      <c r="ABX36" s="49"/>
      <c r="ABY36" s="24"/>
      <c r="ABZ36" s="24"/>
      <c r="ACA36" s="23"/>
      <c r="ACB36" s="23"/>
      <c r="ACC36" s="48"/>
      <c r="ACD36" s="48"/>
      <c r="ACE36" s="48"/>
      <c r="ACF36" s="48"/>
      <c r="ACG36" s="49"/>
      <c r="ACH36" s="49"/>
      <c r="ACI36" s="49"/>
      <c r="ACJ36" s="49"/>
      <c r="ACK36" s="24"/>
      <c r="ACL36" s="24"/>
      <c r="ACM36" s="23"/>
      <c r="ACN36" s="23"/>
      <c r="ACO36" s="48"/>
      <c r="ACP36" s="48"/>
      <c r="ACQ36" s="48"/>
      <c r="ACR36" s="48"/>
      <c r="ACS36" s="49"/>
      <c r="ACT36" s="49"/>
      <c r="ACU36" s="49"/>
      <c r="ACV36" s="49"/>
      <c r="ACW36" s="24"/>
      <c r="ACX36" s="24"/>
      <c r="ACY36" s="23"/>
      <c r="ACZ36" s="23"/>
      <c r="ADA36" s="48"/>
      <c r="ADB36" s="48"/>
      <c r="ADC36" s="48"/>
      <c r="ADD36" s="48"/>
      <c r="ADE36" s="49"/>
      <c r="ADF36" s="49"/>
      <c r="ADG36" s="49"/>
      <c r="ADH36" s="49"/>
      <c r="ADI36" s="24"/>
      <c r="ADJ36" s="24"/>
      <c r="ADK36" s="23"/>
      <c r="ADL36" s="23"/>
      <c r="ADM36" s="48"/>
      <c r="ADN36" s="48"/>
      <c r="ADO36" s="48"/>
      <c r="ADP36" s="48"/>
      <c r="ADQ36" s="49"/>
      <c r="ADR36" s="49"/>
      <c r="ADS36" s="49"/>
      <c r="ADT36" s="49"/>
      <c r="ADU36" s="24"/>
      <c r="ADV36" s="24"/>
      <c r="ADW36" s="23"/>
      <c r="ADX36" s="23"/>
      <c r="ADY36" s="48"/>
      <c r="ADZ36" s="48"/>
      <c r="AEA36" s="48"/>
      <c r="AEB36" s="48"/>
      <c r="AEC36" s="49"/>
      <c r="AED36" s="49"/>
      <c r="AEE36" s="49"/>
      <c r="AEF36" s="49"/>
      <c r="AEG36" s="24"/>
      <c r="AEH36" s="24"/>
      <c r="AEI36" s="23"/>
      <c r="AEJ36" s="23"/>
      <c r="AEK36" s="48"/>
      <c r="AEL36" s="48"/>
      <c r="AEM36" s="48"/>
      <c r="AEN36" s="48"/>
      <c r="AEO36" s="49"/>
      <c r="AEP36" s="49"/>
      <c r="AEQ36" s="49"/>
      <c r="AER36" s="49"/>
      <c r="AES36" s="24"/>
      <c r="AET36" s="24"/>
      <c r="AEU36" s="23"/>
      <c r="AEV36" s="23"/>
      <c r="AEW36" s="48"/>
      <c r="AEX36" s="48"/>
      <c r="AEY36" s="48"/>
      <c r="AEZ36" s="48"/>
      <c r="AFA36" s="49"/>
      <c r="AFB36" s="49"/>
      <c r="AFC36" s="49"/>
      <c r="AFD36" s="49"/>
      <c r="AFE36" s="24"/>
      <c r="AFF36" s="24"/>
      <c r="AFG36" s="23"/>
      <c r="AFH36" s="23"/>
      <c r="AFI36" s="48"/>
      <c r="AFJ36" s="48"/>
      <c r="AFK36" s="48"/>
      <c r="AFL36" s="48"/>
      <c r="AFM36" s="49"/>
      <c r="AFN36" s="49"/>
      <c r="AFO36" s="49"/>
      <c r="AFP36" s="49"/>
      <c r="AFQ36" s="24"/>
      <c r="AFR36" s="24"/>
      <c r="AFS36" s="23"/>
      <c r="AFT36" s="23"/>
      <c r="AFU36" s="48"/>
      <c r="AFV36" s="48"/>
      <c r="AFW36" s="48"/>
      <c r="AFX36" s="48"/>
      <c r="AFY36" s="49"/>
      <c r="AFZ36" s="49"/>
      <c r="AGA36" s="49"/>
      <c r="AGB36" s="49"/>
      <c r="AGC36" s="24"/>
      <c r="AGD36" s="24"/>
      <c r="AGE36" s="23"/>
      <c r="AGF36" s="23"/>
      <c r="AGG36" s="48"/>
      <c r="AGH36" s="48"/>
      <c r="AGI36" s="48"/>
      <c r="AGJ36" s="48"/>
      <c r="AGK36" s="49"/>
      <c r="AGL36" s="49"/>
      <c r="AGM36" s="49"/>
      <c r="AGN36" s="49"/>
      <c r="AGO36" s="24"/>
      <c r="AGP36" s="24"/>
      <c r="AGQ36" s="23"/>
      <c r="AGR36" s="23"/>
      <c r="AGS36" s="48"/>
      <c r="AGT36" s="48"/>
      <c r="AGU36" s="48"/>
      <c r="AGV36" s="48"/>
      <c r="AGW36" s="49"/>
      <c r="AGX36" s="49"/>
      <c r="AGY36" s="49"/>
      <c r="AGZ36" s="49"/>
      <c r="AHA36" s="24"/>
      <c r="AHB36" s="24"/>
      <c r="AHC36" s="23"/>
      <c r="AHD36" s="23"/>
      <c r="AHE36" s="48"/>
      <c r="AHF36" s="48"/>
      <c r="AHG36" s="48"/>
      <c r="AHH36" s="48"/>
      <c r="AHI36" s="49"/>
      <c r="AHJ36" s="49"/>
      <c r="AHK36" s="49"/>
      <c r="AHL36" s="49"/>
      <c r="AHM36" s="24"/>
      <c r="AHN36" s="24"/>
      <c r="AHO36" s="23"/>
      <c r="AHP36" s="23"/>
      <c r="AHQ36" s="48"/>
      <c r="AHR36" s="48"/>
      <c r="AHS36" s="48"/>
      <c r="AHT36" s="48"/>
      <c r="AHU36" s="49"/>
      <c r="AHV36" s="49"/>
      <c r="AHW36" s="49"/>
      <c r="AHX36" s="49"/>
      <c r="AHY36" s="24"/>
      <c r="AHZ36" s="24"/>
      <c r="AIA36" s="23"/>
      <c r="AIB36" s="23"/>
      <c r="AIC36" s="48"/>
      <c r="AID36" s="48"/>
      <c r="AIE36" s="48"/>
      <c r="AIF36" s="48"/>
      <c r="AIG36" s="49"/>
      <c r="AIH36" s="49"/>
      <c r="AII36" s="49"/>
      <c r="AIJ36" s="49"/>
      <c r="AIK36" s="24"/>
      <c r="AIL36" s="24"/>
      <c r="AIM36" s="23"/>
      <c r="AIN36" s="23"/>
      <c r="AIO36" s="48"/>
      <c r="AIP36" s="48"/>
      <c r="AIQ36" s="48"/>
      <c r="AIR36" s="48"/>
      <c r="AIS36" s="49"/>
      <c r="AIT36" s="49"/>
      <c r="AIU36" s="49"/>
      <c r="AIV36" s="49"/>
      <c r="AIW36" s="24"/>
      <c r="AIX36" s="24"/>
      <c r="AIY36" s="23"/>
      <c r="AIZ36" s="23"/>
      <c r="AJA36" s="48"/>
      <c r="AJB36" s="48"/>
      <c r="AJC36" s="48"/>
      <c r="AJD36" s="48"/>
      <c r="AJE36" s="49"/>
      <c r="AJF36" s="49"/>
      <c r="AJG36" s="49"/>
      <c r="AJH36" s="49"/>
      <c r="AJI36" s="24"/>
      <c r="AJJ36" s="24"/>
      <c r="AJK36" s="23"/>
      <c r="AJL36" s="23"/>
      <c r="AJM36" s="48"/>
      <c r="AJN36" s="48"/>
      <c r="AJO36" s="48"/>
      <c r="AJP36" s="48"/>
      <c r="AJQ36" s="49"/>
      <c r="AJR36" s="49"/>
      <c r="AJS36" s="49"/>
      <c r="AJT36" s="49"/>
      <c r="AJU36" s="24"/>
      <c r="AJV36" s="24"/>
      <c r="AJW36" s="23"/>
      <c r="AJX36" s="23"/>
      <c r="AJY36" s="48"/>
      <c r="AJZ36" s="48"/>
      <c r="AKA36" s="48"/>
      <c r="AKB36" s="48"/>
      <c r="AKC36" s="49"/>
      <c r="AKD36" s="49"/>
      <c r="AKE36" s="49"/>
      <c r="AKF36" s="49"/>
      <c r="AKG36" s="24"/>
      <c r="AKH36" s="24"/>
      <c r="AKI36" s="23"/>
      <c r="AKJ36" s="23"/>
      <c r="AKK36" s="48"/>
      <c r="AKL36" s="48"/>
      <c r="AKM36" s="48"/>
      <c r="AKN36" s="48"/>
      <c r="AKO36" s="49"/>
      <c r="AKP36" s="49"/>
      <c r="AKQ36" s="49"/>
      <c r="AKR36" s="49"/>
      <c r="AKS36" s="24"/>
      <c r="AKT36" s="24"/>
      <c r="AKU36" s="23"/>
      <c r="AKV36" s="23"/>
      <c r="AKW36" s="48"/>
      <c r="AKX36" s="48"/>
      <c r="AKY36" s="48"/>
      <c r="AKZ36" s="48"/>
      <c r="ALA36" s="49"/>
      <c r="ALB36" s="49"/>
      <c r="ALC36" s="49"/>
      <c r="ALD36" s="49"/>
      <c r="ALE36" s="24"/>
      <c r="ALF36" s="24"/>
      <c r="ALG36" s="23"/>
      <c r="ALH36" s="23"/>
      <c r="ALI36" s="48"/>
      <c r="ALJ36" s="48"/>
      <c r="ALK36" s="48"/>
      <c r="ALL36" s="48"/>
      <c r="ALM36" s="49"/>
      <c r="ALN36" s="49"/>
      <c r="ALO36" s="49"/>
      <c r="ALP36" s="49"/>
      <c r="ALQ36" s="24"/>
      <c r="ALR36" s="24"/>
      <c r="ALS36" s="23"/>
      <c r="ALT36" s="23"/>
      <c r="ALU36" s="48"/>
      <c r="ALV36" s="48"/>
      <c r="ALW36" s="48"/>
      <c r="ALX36" s="48"/>
      <c r="ALY36" s="49"/>
      <c r="ALZ36" s="49"/>
      <c r="AMA36" s="49"/>
      <c r="AMB36" s="49"/>
      <c r="AMC36" s="24"/>
      <c r="AMD36" s="24"/>
      <c r="AME36" s="23"/>
      <c r="AMF36" s="23"/>
      <c r="AMG36" s="48"/>
      <c r="AMH36" s="48"/>
      <c r="AMI36" s="48"/>
      <c r="AMJ36" s="48"/>
      <c r="AMK36" s="49"/>
      <c r="AML36" s="49"/>
      <c r="AMM36" s="49"/>
      <c r="AMN36" s="49"/>
      <c r="AMO36" s="24"/>
      <c r="AMP36" s="24"/>
      <c r="AMQ36" s="23"/>
      <c r="AMR36" s="23"/>
      <c r="AMS36" s="48"/>
      <c r="AMT36" s="48"/>
      <c r="AMU36" s="48"/>
      <c r="AMV36" s="48"/>
      <c r="AMW36" s="49"/>
      <c r="AMX36" s="49"/>
      <c r="AMY36" s="49"/>
      <c r="AMZ36" s="49"/>
      <c r="ANA36" s="24"/>
      <c r="ANB36" s="24"/>
      <c r="ANC36" s="23"/>
      <c r="AND36" s="23"/>
      <c r="ANE36" s="48"/>
      <c r="ANF36" s="48"/>
      <c r="ANG36" s="48"/>
      <c r="ANH36" s="48"/>
      <c r="ANI36" s="49"/>
      <c r="ANJ36" s="49"/>
      <c r="ANK36" s="49"/>
      <c r="ANL36" s="49"/>
      <c r="ANM36" s="24"/>
      <c r="ANN36" s="24"/>
      <c r="ANO36" s="23"/>
      <c r="ANP36" s="23"/>
      <c r="ANQ36" s="48"/>
      <c r="ANR36" s="48"/>
      <c r="ANS36" s="48"/>
      <c r="ANT36" s="48"/>
      <c r="ANU36" s="49"/>
      <c r="ANV36" s="49"/>
      <c r="ANW36" s="49"/>
      <c r="ANX36" s="49"/>
      <c r="ANY36" s="24"/>
      <c r="ANZ36" s="24"/>
      <c r="AOA36" s="23"/>
      <c r="AOB36" s="23"/>
      <c r="AOC36" s="48"/>
      <c r="AOD36" s="48"/>
      <c r="AOE36" s="48"/>
      <c r="AOF36" s="48"/>
      <c r="AOG36" s="49"/>
      <c r="AOH36" s="49"/>
      <c r="AOI36" s="49"/>
      <c r="AOJ36" s="49"/>
      <c r="AOK36" s="24"/>
      <c r="AOL36" s="24"/>
      <c r="AOM36" s="23"/>
      <c r="AON36" s="23"/>
      <c r="AOO36" s="48"/>
      <c r="AOP36" s="48"/>
      <c r="AOQ36" s="48"/>
      <c r="AOR36" s="48"/>
      <c r="AOS36" s="49"/>
      <c r="AOT36" s="49"/>
      <c r="AOU36" s="49"/>
      <c r="AOV36" s="49"/>
      <c r="AOW36" s="24"/>
      <c r="AOX36" s="24"/>
      <c r="AOY36" s="23"/>
      <c r="AOZ36" s="23"/>
      <c r="APA36" s="48"/>
      <c r="APB36" s="48"/>
      <c r="APC36" s="48"/>
      <c r="APD36" s="48"/>
      <c r="APE36" s="49"/>
      <c r="APF36" s="49"/>
      <c r="APG36" s="49"/>
      <c r="APH36" s="49"/>
      <c r="API36" s="24"/>
      <c r="APJ36" s="24"/>
      <c r="APK36" s="23"/>
      <c r="APL36" s="23"/>
      <c r="APM36" s="48"/>
      <c r="APN36" s="48"/>
      <c r="APO36" s="48"/>
      <c r="APP36" s="48"/>
      <c r="APQ36" s="49"/>
      <c r="APR36" s="49"/>
      <c r="APS36" s="49"/>
      <c r="APT36" s="49"/>
      <c r="APU36" s="24"/>
      <c r="APV36" s="24"/>
      <c r="APW36" s="23"/>
      <c r="APX36" s="23"/>
      <c r="APY36" s="48"/>
      <c r="APZ36" s="48"/>
      <c r="AQA36" s="48"/>
      <c r="AQB36" s="48"/>
      <c r="AQC36" s="49"/>
      <c r="AQD36" s="49"/>
      <c r="AQE36" s="49"/>
      <c r="AQF36" s="49"/>
      <c r="AQG36" s="24"/>
      <c r="AQH36" s="24"/>
      <c r="AQI36" s="23"/>
      <c r="AQJ36" s="23"/>
      <c r="AQK36" s="48"/>
      <c r="AQL36" s="48"/>
      <c r="AQM36" s="48"/>
      <c r="AQN36" s="48"/>
      <c r="AQO36" s="49"/>
      <c r="AQP36" s="49"/>
      <c r="AQQ36" s="49"/>
      <c r="AQR36" s="49"/>
      <c r="AQS36" s="24"/>
      <c r="AQT36" s="24"/>
      <c r="AQU36" s="23"/>
      <c r="AQV36" s="23"/>
      <c r="AQW36" s="48"/>
      <c r="AQX36" s="48"/>
      <c r="AQY36" s="48"/>
      <c r="AQZ36" s="48"/>
      <c r="ARA36" s="49"/>
      <c r="ARB36" s="49"/>
      <c r="ARC36" s="49"/>
      <c r="ARD36" s="49"/>
      <c r="ARE36" s="24"/>
      <c r="ARF36" s="24"/>
      <c r="ARG36" s="23"/>
      <c r="ARH36" s="23"/>
      <c r="ARI36" s="48"/>
      <c r="ARJ36" s="48"/>
      <c r="ARK36" s="48"/>
      <c r="ARL36" s="48"/>
      <c r="ARM36" s="49"/>
      <c r="ARN36" s="49"/>
      <c r="ARO36" s="49"/>
      <c r="ARP36" s="49"/>
      <c r="ARQ36" s="24"/>
      <c r="ARR36" s="24"/>
      <c r="ARS36" s="23"/>
      <c r="ART36" s="23"/>
      <c r="ARU36" s="48"/>
      <c r="ARV36" s="48"/>
      <c r="ARW36" s="48"/>
      <c r="ARX36" s="48"/>
      <c r="ARY36" s="49"/>
      <c r="ARZ36" s="49"/>
      <c r="ASA36" s="49"/>
      <c r="ASB36" s="49"/>
      <c r="ASC36" s="24"/>
      <c r="ASD36" s="24"/>
      <c r="ASE36" s="23"/>
      <c r="ASF36" s="23"/>
      <c r="ASG36" s="48"/>
      <c r="ASH36" s="48"/>
      <c r="ASI36" s="48"/>
      <c r="ASJ36" s="48"/>
      <c r="ASK36" s="49"/>
      <c r="ASL36" s="49"/>
      <c r="ASM36" s="49"/>
      <c r="ASN36" s="49"/>
      <c r="ASO36" s="24"/>
      <c r="ASP36" s="24"/>
      <c r="ASQ36" s="23"/>
      <c r="ASR36" s="23"/>
      <c r="ASS36" s="48"/>
      <c r="AST36" s="48"/>
      <c r="ASU36" s="48"/>
      <c r="ASV36" s="48"/>
      <c r="ASW36" s="49"/>
      <c r="ASX36" s="49"/>
      <c r="ASY36" s="49"/>
      <c r="ASZ36" s="49"/>
      <c r="ATA36" s="24"/>
      <c r="ATB36" s="24"/>
      <c r="ATC36" s="23"/>
      <c r="ATD36" s="23"/>
      <c r="ATE36" s="48"/>
      <c r="ATF36" s="48"/>
      <c r="ATG36" s="48"/>
      <c r="ATH36" s="48"/>
      <c r="ATI36" s="49"/>
      <c r="ATJ36" s="49"/>
      <c r="ATK36" s="49"/>
      <c r="ATL36" s="49"/>
      <c r="ATM36" s="24"/>
      <c r="ATN36" s="24"/>
      <c r="ATO36" s="23"/>
      <c r="ATP36" s="23"/>
      <c r="ATQ36" s="48"/>
      <c r="ATR36" s="48"/>
      <c r="ATS36" s="48"/>
      <c r="ATT36" s="48"/>
      <c r="ATU36" s="49"/>
      <c r="ATV36" s="49"/>
      <c r="ATW36" s="49"/>
      <c r="ATX36" s="49"/>
      <c r="ATY36" s="24"/>
      <c r="ATZ36" s="24"/>
      <c r="AUA36" s="23"/>
      <c r="AUB36" s="23"/>
      <c r="AUC36" s="48"/>
      <c r="AUD36" s="48"/>
      <c r="AUE36" s="48"/>
      <c r="AUF36" s="48"/>
      <c r="AUG36" s="49"/>
      <c r="AUH36" s="49"/>
      <c r="AUI36" s="49"/>
      <c r="AUJ36" s="49"/>
      <c r="AUK36" s="24"/>
      <c r="AUL36" s="24"/>
      <c r="AUM36" s="23"/>
      <c r="AUN36" s="23"/>
      <c r="AUO36" s="48"/>
      <c r="AUP36" s="48"/>
      <c r="AUQ36" s="48"/>
      <c r="AUR36" s="48"/>
      <c r="AUS36" s="49"/>
      <c r="AUT36" s="49"/>
      <c r="AUU36" s="49"/>
      <c r="AUV36" s="49"/>
      <c r="AUW36" s="24"/>
      <c r="AUX36" s="24"/>
      <c r="AUY36" s="23"/>
      <c r="AUZ36" s="23"/>
      <c r="AVA36" s="48"/>
      <c r="AVB36" s="48"/>
      <c r="AVC36" s="48"/>
      <c r="AVD36" s="48"/>
      <c r="AVE36" s="49"/>
      <c r="AVF36" s="49"/>
      <c r="AVG36" s="49"/>
      <c r="AVH36" s="49"/>
      <c r="AVI36" s="24"/>
      <c r="AVJ36" s="24"/>
      <c r="AVK36" s="23"/>
      <c r="AVL36" s="23"/>
      <c r="AVM36" s="48"/>
      <c r="AVN36" s="48"/>
      <c r="AVO36" s="48"/>
      <c r="AVP36" s="48"/>
      <c r="AVQ36" s="49"/>
      <c r="AVR36" s="49"/>
      <c r="AVS36" s="49"/>
      <c r="AVT36" s="49"/>
      <c r="AVU36" s="24"/>
      <c r="AVV36" s="24"/>
      <c r="AVW36" s="23"/>
      <c r="AVX36" s="23"/>
      <c r="AVY36" s="48"/>
      <c r="AVZ36" s="48"/>
      <c r="AWA36" s="48"/>
      <c r="AWB36" s="48"/>
      <c r="AWC36" s="49"/>
      <c r="AWD36" s="49"/>
      <c r="AWE36" s="49"/>
      <c r="AWF36" s="49"/>
      <c r="AWG36" s="24"/>
      <c r="AWH36" s="24"/>
      <c r="AWI36" s="23"/>
      <c r="AWJ36" s="23"/>
      <c r="AWK36" s="48"/>
      <c r="AWL36" s="48"/>
      <c r="AWM36" s="48"/>
      <c r="AWN36" s="48"/>
      <c r="AWO36" s="49"/>
      <c r="AWP36" s="49"/>
      <c r="AWQ36" s="49"/>
      <c r="AWR36" s="49"/>
      <c r="AWS36" s="24"/>
      <c r="AWT36" s="24"/>
      <c r="AWU36" s="23"/>
      <c r="AWV36" s="23"/>
      <c r="AWW36" s="48"/>
      <c r="AWX36" s="48"/>
      <c r="AWY36" s="48"/>
      <c r="AWZ36" s="48"/>
      <c r="AXA36" s="49"/>
      <c r="AXB36" s="49"/>
      <c r="AXC36" s="49"/>
      <c r="AXD36" s="49"/>
      <c r="AXE36" s="24"/>
      <c r="AXF36" s="24"/>
      <c r="AXG36" s="23"/>
      <c r="AXH36" s="23"/>
      <c r="AXI36" s="48"/>
      <c r="AXJ36" s="48"/>
      <c r="AXK36" s="48"/>
      <c r="AXL36" s="48"/>
      <c r="AXM36" s="49"/>
      <c r="AXN36" s="49"/>
      <c r="AXO36" s="49"/>
      <c r="AXP36" s="49"/>
      <c r="AXQ36" s="24"/>
      <c r="AXR36" s="24"/>
      <c r="AXS36" s="23"/>
      <c r="AXT36" s="23"/>
      <c r="AXU36" s="48"/>
      <c r="AXV36" s="48"/>
      <c r="AXW36" s="48"/>
      <c r="AXX36" s="48"/>
      <c r="AXY36" s="49"/>
      <c r="AXZ36" s="49"/>
      <c r="AYA36" s="49"/>
      <c r="AYB36" s="49"/>
      <c r="AYC36" s="24"/>
      <c r="AYD36" s="24"/>
      <c r="AYE36" s="23"/>
      <c r="AYF36" s="23"/>
      <c r="AYG36" s="48"/>
      <c r="AYH36" s="48"/>
      <c r="AYI36" s="48"/>
      <c r="AYJ36" s="48"/>
      <c r="AYK36" s="49"/>
      <c r="AYL36" s="49"/>
      <c r="AYM36" s="49"/>
      <c r="AYN36" s="49"/>
      <c r="AYO36" s="24"/>
      <c r="AYP36" s="24"/>
      <c r="AYQ36" s="23"/>
      <c r="AYR36" s="23"/>
      <c r="AYS36" s="48"/>
      <c r="AYT36" s="48"/>
      <c r="AYU36" s="48"/>
      <c r="AYV36" s="48"/>
      <c r="AYW36" s="49"/>
      <c r="AYX36" s="49"/>
      <c r="AYY36" s="49"/>
      <c r="AYZ36" s="49"/>
      <c r="AZA36" s="24"/>
      <c r="AZB36" s="24"/>
      <c r="AZC36" s="23"/>
      <c r="AZD36" s="23"/>
      <c r="AZE36" s="48"/>
      <c r="AZF36" s="48"/>
      <c r="AZG36" s="48"/>
      <c r="AZH36" s="48"/>
      <c r="AZI36" s="49"/>
      <c r="AZJ36" s="49"/>
      <c r="AZK36" s="49"/>
      <c r="AZL36" s="49"/>
      <c r="AZM36" s="24"/>
      <c r="AZN36" s="24"/>
      <c r="AZO36" s="23"/>
      <c r="AZP36" s="23"/>
      <c r="AZQ36" s="48"/>
      <c r="AZR36" s="48"/>
      <c r="AZS36" s="48"/>
      <c r="AZT36" s="48"/>
      <c r="AZU36" s="49"/>
      <c r="AZV36" s="49"/>
      <c r="AZW36" s="49"/>
      <c r="AZX36" s="49"/>
      <c r="AZY36" s="24"/>
      <c r="AZZ36" s="24"/>
      <c r="BAA36" s="23"/>
      <c r="BAB36" s="23"/>
      <c r="BAC36" s="48"/>
      <c r="BAD36" s="48"/>
      <c r="BAE36" s="48"/>
      <c r="BAF36" s="48"/>
      <c r="BAG36" s="49"/>
      <c r="BAH36" s="49"/>
      <c r="BAI36" s="49"/>
      <c r="BAJ36" s="49"/>
      <c r="BAK36" s="24"/>
      <c r="BAL36" s="24"/>
      <c r="BAM36" s="23"/>
      <c r="BAN36" s="23"/>
      <c r="BAO36" s="48"/>
      <c r="BAP36" s="48"/>
      <c r="BAQ36" s="48"/>
      <c r="BAR36" s="48"/>
      <c r="BAS36" s="49"/>
      <c r="BAT36" s="49"/>
      <c r="BAU36" s="49"/>
      <c r="BAV36" s="49"/>
      <c r="BAW36" s="24"/>
      <c r="BAX36" s="24"/>
      <c r="BAY36" s="23"/>
      <c r="BAZ36" s="23"/>
      <c r="BBA36" s="48"/>
      <c r="BBB36" s="48"/>
      <c r="BBC36" s="48"/>
      <c r="BBD36" s="48"/>
      <c r="BBE36" s="49"/>
      <c r="BBF36" s="49"/>
      <c r="BBG36" s="49"/>
      <c r="BBH36" s="49"/>
      <c r="BBI36" s="24"/>
      <c r="BBJ36" s="24"/>
      <c r="BBK36" s="23"/>
      <c r="BBL36" s="23"/>
      <c r="BBM36" s="48"/>
      <c r="BBN36" s="48"/>
      <c r="BBO36" s="48"/>
      <c r="BBP36" s="48"/>
      <c r="BBQ36" s="49"/>
      <c r="BBR36" s="49"/>
      <c r="BBS36" s="49"/>
      <c r="BBT36" s="49"/>
      <c r="BBU36" s="24"/>
      <c r="BBV36" s="24"/>
      <c r="BBW36" s="23"/>
      <c r="BBX36" s="23"/>
      <c r="BBY36" s="48"/>
      <c r="BBZ36" s="48"/>
      <c r="BCA36" s="48"/>
      <c r="BCB36" s="48"/>
      <c r="BCC36" s="49"/>
      <c r="BCD36" s="49"/>
      <c r="BCE36" s="49"/>
      <c r="BCF36" s="49"/>
      <c r="BCG36" s="24"/>
      <c r="BCH36" s="24"/>
      <c r="BCI36" s="23"/>
      <c r="BCJ36" s="23"/>
      <c r="BCK36" s="48"/>
      <c r="BCL36" s="48"/>
      <c r="BCM36" s="48"/>
      <c r="BCN36" s="48"/>
      <c r="BCO36" s="49"/>
      <c r="BCP36" s="49"/>
      <c r="BCQ36" s="49"/>
      <c r="BCR36" s="49"/>
      <c r="BCS36" s="24"/>
      <c r="BCT36" s="24"/>
      <c r="BCU36" s="23"/>
      <c r="BCV36" s="23"/>
      <c r="BCW36" s="48"/>
      <c r="BCX36" s="48"/>
      <c r="BCY36" s="48"/>
      <c r="BCZ36" s="48"/>
      <c r="BDA36" s="49"/>
      <c r="BDB36" s="49"/>
      <c r="BDC36" s="49"/>
      <c r="BDD36" s="49"/>
      <c r="BDE36" s="24"/>
      <c r="BDF36" s="24"/>
      <c r="BDG36" s="23"/>
      <c r="BDH36" s="23"/>
      <c r="BDI36" s="48"/>
      <c r="BDJ36" s="48"/>
      <c r="BDK36" s="48"/>
      <c r="BDL36" s="48"/>
      <c r="BDM36" s="49"/>
      <c r="BDN36" s="49"/>
      <c r="BDO36" s="49"/>
      <c r="BDP36" s="49"/>
      <c r="BDQ36" s="24"/>
      <c r="BDR36" s="24"/>
      <c r="BDS36" s="23"/>
      <c r="BDT36" s="23"/>
      <c r="BDU36" s="48"/>
      <c r="BDV36" s="48"/>
      <c r="BDW36" s="48"/>
      <c r="BDX36" s="48"/>
      <c r="BDY36" s="49"/>
      <c r="BDZ36" s="49"/>
      <c r="BEA36" s="49"/>
      <c r="BEB36" s="49"/>
      <c r="BEC36" s="24"/>
      <c r="BED36" s="24"/>
      <c r="BEE36" s="23"/>
      <c r="BEF36" s="23"/>
      <c r="BEG36" s="48"/>
      <c r="BEH36" s="48"/>
      <c r="BEI36" s="48"/>
      <c r="BEJ36" s="48"/>
      <c r="BEK36" s="49"/>
      <c r="BEL36" s="49"/>
      <c r="BEM36" s="49"/>
      <c r="BEN36" s="49"/>
      <c r="BEO36" s="24"/>
      <c r="BEP36" s="24"/>
      <c r="BEQ36" s="23"/>
      <c r="BER36" s="23"/>
      <c r="BES36" s="48"/>
      <c r="BET36" s="48"/>
      <c r="BEU36" s="48"/>
      <c r="BEV36" s="48"/>
      <c r="BEW36" s="49"/>
      <c r="BEX36" s="49"/>
      <c r="BEY36" s="49"/>
      <c r="BEZ36" s="49"/>
      <c r="BFA36" s="24"/>
      <c r="BFB36" s="24"/>
      <c r="BFC36" s="23"/>
      <c r="BFD36" s="23"/>
      <c r="BFE36" s="48"/>
      <c r="BFF36" s="48"/>
      <c r="BFG36" s="48"/>
      <c r="BFH36" s="48"/>
      <c r="BFI36" s="49"/>
      <c r="BFJ36" s="49"/>
      <c r="BFK36" s="49"/>
      <c r="BFL36" s="49"/>
      <c r="BFM36" s="24"/>
      <c r="BFN36" s="24"/>
      <c r="BFO36" s="23"/>
      <c r="BFP36" s="23"/>
      <c r="BFQ36" s="48"/>
      <c r="BFR36" s="48"/>
      <c r="BFS36" s="48"/>
      <c r="BFT36" s="48"/>
      <c r="BFU36" s="49"/>
      <c r="BFV36" s="49"/>
      <c r="BFW36" s="49"/>
      <c r="BFX36" s="49"/>
      <c r="BFY36" s="24"/>
      <c r="BFZ36" s="24"/>
      <c r="BGA36" s="23"/>
      <c r="BGB36" s="23"/>
      <c r="BGC36" s="48"/>
      <c r="BGD36" s="48"/>
      <c r="BGE36" s="48"/>
      <c r="BGF36" s="48"/>
      <c r="BGG36" s="49"/>
      <c r="BGH36" s="49"/>
      <c r="BGI36" s="49"/>
      <c r="BGJ36" s="49"/>
      <c r="BGK36" s="24"/>
      <c r="BGL36" s="24"/>
      <c r="BGM36" s="23"/>
      <c r="BGN36" s="23"/>
      <c r="BGO36" s="48"/>
      <c r="BGP36" s="48"/>
      <c r="BGQ36" s="48"/>
      <c r="BGR36" s="48"/>
      <c r="BGS36" s="49"/>
      <c r="BGT36" s="49"/>
      <c r="BGU36" s="49"/>
      <c r="BGV36" s="49"/>
      <c r="BGW36" s="24"/>
      <c r="BGX36" s="24"/>
      <c r="BGY36" s="23"/>
      <c r="BGZ36" s="23"/>
      <c r="BHA36" s="48"/>
      <c r="BHB36" s="48"/>
      <c r="BHC36" s="48"/>
      <c r="BHD36" s="48"/>
      <c r="BHE36" s="49"/>
      <c r="BHF36" s="49"/>
      <c r="BHG36" s="49"/>
      <c r="BHH36" s="49"/>
      <c r="BHI36" s="24"/>
      <c r="BHJ36" s="24"/>
      <c r="BHK36" s="23"/>
      <c r="BHL36" s="23"/>
      <c r="BHM36" s="48"/>
      <c r="BHN36" s="48"/>
      <c r="BHO36" s="48"/>
      <c r="BHP36" s="48"/>
      <c r="BHQ36" s="49"/>
      <c r="BHR36" s="49"/>
      <c r="BHS36" s="49"/>
      <c r="BHT36" s="49"/>
      <c r="BHU36" s="24"/>
      <c r="BHV36" s="24"/>
      <c r="BHW36" s="23"/>
      <c r="BHX36" s="23"/>
      <c r="BHY36" s="48"/>
      <c r="BHZ36" s="48"/>
      <c r="BIA36" s="48"/>
      <c r="BIB36" s="48"/>
      <c r="BIC36" s="49"/>
      <c r="BID36" s="49"/>
      <c r="BIE36" s="49"/>
      <c r="BIF36" s="49"/>
      <c r="BIG36" s="24"/>
      <c r="BIH36" s="24"/>
      <c r="BII36" s="23"/>
      <c r="BIJ36" s="23"/>
      <c r="BIK36" s="48"/>
      <c r="BIL36" s="48"/>
      <c r="BIM36" s="48"/>
      <c r="BIN36" s="48"/>
      <c r="BIO36" s="49"/>
      <c r="BIP36" s="49"/>
      <c r="BIQ36" s="49"/>
      <c r="BIR36" s="49"/>
      <c r="BIS36" s="24"/>
      <c r="BIT36" s="24"/>
      <c r="BIU36" s="23"/>
      <c r="BIV36" s="23"/>
      <c r="BIW36" s="48"/>
      <c r="BIX36" s="48"/>
      <c r="BIY36" s="48"/>
      <c r="BIZ36" s="48"/>
      <c r="BJA36" s="49"/>
      <c r="BJB36" s="49"/>
      <c r="BJC36" s="49"/>
      <c r="BJD36" s="49"/>
      <c r="BJE36" s="24"/>
      <c r="BJF36" s="24"/>
      <c r="BJG36" s="23"/>
      <c r="BJH36" s="23"/>
      <c r="BJI36" s="48"/>
      <c r="BJJ36" s="48"/>
      <c r="BJK36" s="48"/>
      <c r="BJL36" s="48"/>
      <c r="BJM36" s="49"/>
      <c r="BJN36" s="49"/>
      <c r="BJO36" s="49"/>
      <c r="BJP36" s="49"/>
      <c r="BJQ36" s="24"/>
      <c r="BJR36" s="24"/>
      <c r="BJS36" s="23"/>
      <c r="BJT36" s="23"/>
      <c r="BJU36" s="48"/>
      <c r="BJV36" s="48"/>
      <c r="BJW36" s="48"/>
      <c r="BJX36" s="48"/>
      <c r="BJY36" s="49"/>
      <c r="BJZ36" s="49"/>
      <c r="BKA36" s="49"/>
      <c r="BKB36" s="49"/>
      <c r="BKC36" s="24"/>
      <c r="BKD36" s="24"/>
      <c r="BKE36" s="23"/>
      <c r="BKF36" s="23"/>
      <c r="BKG36" s="48"/>
      <c r="BKH36" s="48"/>
      <c r="BKI36" s="48"/>
      <c r="BKJ36" s="48"/>
      <c r="BKK36" s="49"/>
      <c r="BKL36" s="49"/>
      <c r="BKM36" s="49"/>
      <c r="BKN36" s="49"/>
      <c r="BKO36" s="24"/>
      <c r="BKP36" s="24"/>
      <c r="BKQ36" s="23"/>
      <c r="BKR36" s="23"/>
      <c r="BKS36" s="48"/>
      <c r="BKT36" s="48"/>
      <c r="BKU36" s="48"/>
      <c r="BKV36" s="48"/>
      <c r="BKW36" s="49"/>
      <c r="BKX36" s="49"/>
      <c r="BKY36" s="49"/>
      <c r="BKZ36" s="49"/>
      <c r="BLA36" s="24"/>
      <c r="BLB36" s="24"/>
      <c r="BLC36" s="23"/>
      <c r="BLD36" s="23"/>
      <c r="BLE36" s="48"/>
      <c r="BLF36" s="48"/>
      <c r="BLG36" s="48"/>
      <c r="BLH36" s="48"/>
      <c r="BLI36" s="49"/>
      <c r="BLJ36" s="49"/>
      <c r="BLK36" s="49"/>
      <c r="BLL36" s="49"/>
      <c r="BLM36" s="24"/>
      <c r="BLN36" s="24"/>
      <c r="BLO36" s="23"/>
      <c r="BLP36" s="23"/>
      <c r="BLQ36" s="48"/>
      <c r="BLR36" s="48"/>
      <c r="BLS36" s="48"/>
      <c r="BLT36" s="48"/>
      <c r="BLU36" s="49"/>
      <c r="BLV36" s="49"/>
      <c r="BLW36" s="49"/>
      <c r="BLX36" s="49"/>
      <c r="BLY36" s="24"/>
      <c r="BLZ36" s="24"/>
      <c r="BMA36" s="23"/>
      <c r="BMB36" s="23"/>
      <c r="BMC36" s="48"/>
      <c r="BMD36" s="48"/>
      <c r="BME36" s="48"/>
      <c r="BMF36" s="48"/>
      <c r="BMG36" s="49"/>
      <c r="BMH36" s="49"/>
      <c r="BMI36" s="49"/>
      <c r="BMJ36" s="49"/>
      <c r="BMK36" s="24"/>
      <c r="BML36" s="24"/>
      <c r="BMM36" s="23"/>
      <c r="BMN36" s="23"/>
      <c r="BMO36" s="48"/>
      <c r="BMP36" s="48"/>
      <c r="BMQ36" s="48"/>
      <c r="BMR36" s="48"/>
      <c r="BMS36" s="49"/>
      <c r="BMT36" s="49"/>
      <c r="BMU36" s="49"/>
      <c r="BMV36" s="49"/>
      <c r="BMW36" s="24"/>
      <c r="BMX36" s="24"/>
      <c r="BMY36" s="23"/>
      <c r="BMZ36" s="23"/>
      <c r="BNA36" s="48"/>
      <c r="BNB36" s="48"/>
      <c r="BNC36" s="48"/>
      <c r="BND36" s="48"/>
      <c r="BNE36" s="49"/>
      <c r="BNF36" s="49"/>
      <c r="BNG36" s="49"/>
      <c r="BNH36" s="49"/>
      <c r="BNI36" s="24"/>
      <c r="BNJ36" s="24"/>
      <c r="BNK36" s="23"/>
      <c r="BNL36" s="23"/>
      <c r="BNM36" s="48"/>
      <c r="BNN36" s="48"/>
      <c r="BNO36" s="48"/>
      <c r="BNP36" s="48"/>
      <c r="BNQ36" s="49"/>
      <c r="BNR36" s="49"/>
      <c r="BNS36" s="49"/>
      <c r="BNT36" s="49"/>
      <c r="BNU36" s="24"/>
      <c r="BNV36" s="24"/>
      <c r="BNW36" s="23"/>
      <c r="BNX36" s="23"/>
      <c r="BNY36" s="48"/>
      <c r="BNZ36" s="48"/>
      <c r="BOA36" s="48"/>
      <c r="BOB36" s="48"/>
      <c r="BOC36" s="49"/>
      <c r="BOD36" s="49"/>
      <c r="BOE36" s="49"/>
      <c r="BOF36" s="49"/>
      <c r="BOG36" s="24"/>
      <c r="BOH36" s="24"/>
      <c r="BOI36" s="23"/>
      <c r="BOJ36" s="23"/>
      <c r="BOK36" s="48"/>
      <c r="BOL36" s="48"/>
      <c r="BOM36" s="48"/>
      <c r="BON36" s="48"/>
      <c r="BOO36" s="49"/>
      <c r="BOP36" s="49"/>
      <c r="BOQ36" s="49"/>
      <c r="BOR36" s="49"/>
      <c r="BOS36" s="24"/>
      <c r="BOT36" s="24"/>
      <c r="BOU36" s="23"/>
      <c r="BOV36" s="23"/>
      <c r="BOW36" s="48"/>
      <c r="BOX36" s="48"/>
      <c r="BOY36" s="48"/>
      <c r="BOZ36" s="48"/>
      <c r="BPA36" s="49"/>
      <c r="BPB36" s="49"/>
      <c r="BPC36" s="49"/>
      <c r="BPD36" s="49"/>
      <c r="BPE36" s="24"/>
      <c r="BPF36" s="24"/>
      <c r="BPG36" s="23"/>
      <c r="BPH36" s="23"/>
      <c r="BPI36" s="48"/>
      <c r="BPJ36" s="48"/>
      <c r="BPK36" s="48"/>
      <c r="BPL36" s="48"/>
      <c r="BPM36" s="49"/>
      <c r="BPN36" s="49"/>
      <c r="BPO36" s="49"/>
      <c r="BPP36" s="49"/>
      <c r="BPQ36" s="24"/>
      <c r="BPR36" s="24"/>
      <c r="BPS36" s="23"/>
      <c r="BPT36" s="23"/>
      <c r="BPU36" s="48"/>
      <c r="BPV36" s="48"/>
      <c r="BPW36" s="48"/>
      <c r="BPX36" s="48"/>
      <c r="BPY36" s="49"/>
      <c r="BPZ36" s="49"/>
      <c r="BQA36" s="49"/>
      <c r="BQB36" s="49"/>
      <c r="BQC36" s="24"/>
      <c r="BQD36" s="24"/>
      <c r="BQE36" s="23"/>
      <c r="BQF36" s="23"/>
      <c r="BQG36" s="48"/>
      <c r="BQH36" s="48"/>
      <c r="BQI36" s="48"/>
      <c r="BQJ36" s="48"/>
      <c r="BQK36" s="49"/>
      <c r="BQL36" s="49"/>
      <c r="BQM36" s="49"/>
      <c r="BQN36" s="49"/>
      <c r="BQO36" s="24"/>
      <c r="BQP36" s="24"/>
      <c r="BQQ36" s="23"/>
      <c r="BQR36" s="23"/>
      <c r="BQS36" s="48"/>
      <c r="BQT36" s="48"/>
      <c r="BQU36" s="48"/>
      <c r="BQV36" s="48"/>
      <c r="BQW36" s="49"/>
      <c r="BQX36" s="49"/>
      <c r="BQY36" s="49"/>
      <c r="BQZ36" s="49"/>
      <c r="BRA36" s="24"/>
      <c r="BRB36" s="24"/>
      <c r="BRC36" s="23"/>
      <c r="BRD36" s="23"/>
      <c r="BRE36" s="48"/>
      <c r="BRF36" s="48"/>
      <c r="BRG36" s="48"/>
      <c r="BRH36" s="48"/>
      <c r="BRI36" s="49"/>
      <c r="BRJ36" s="49"/>
      <c r="BRK36" s="49"/>
      <c r="BRL36" s="49"/>
      <c r="BRM36" s="24"/>
      <c r="BRN36" s="24"/>
      <c r="BRO36" s="23"/>
      <c r="BRP36" s="23"/>
      <c r="BRQ36" s="48"/>
      <c r="BRR36" s="48"/>
      <c r="BRS36" s="48"/>
      <c r="BRT36" s="48"/>
      <c r="BRU36" s="49"/>
      <c r="BRV36" s="49"/>
      <c r="BRW36" s="49"/>
      <c r="BRX36" s="49"/>
      <c r="BRY36" s="24"/>
      <c r="BRZ36" s="24"/>
      <c r="BSA36" s="23"/>
      <c r="BSB36" s="23"/>
      <c r="BSC36" s="48"/>
      <c r="BSD36" s="48"/>
      <c r="BSE36" s="48"/>
      <c r="BSF36" s="48"/>
      <c r="BSG36" s="49"/>
      <c r="BSH36" s="49"/>
      <c r="BSI36" s="49"/>
      <c r="BSJ36" s="49"/>
      <c r="BSK36" s="24"/>
      <c r="BSL36" s="24"/>
      <c r="BSM36" s="23"/>
      <c r="BSN36" s="23"/>
      <c r="BSO36" s="48"/>
      <c r="BSP36" s="48"/>
      <c r="BSQ36" s="48"/>
      <c r="BSR36" s="48"/>
      <c r="BSS36" s="49"/>
      <c r="BST36" s="49"/>
      <c r="BSU36" s="49"/>
      <c r="BSV36" s="49"/>
      <c r="BSW36" s="24"/>
      <c r="BSX36" s="24"/>
      <c r="BSY36" s="23"/>
      <c r="BSZ36" s="23"/>
      <c r="BTA36" s="48"/>
      <c r="BTB36" s="48"/>
      <c r="BTC36" s="48"/>
      <c r="BTD36" s="48"/>
      <c r="BTE36" s="49"/>
      <c r="BTF36" s="49"/>
      <c r="BTG36" s="49"/>
      <c r="BTH36" s="49"/>
      <c r="BTI36" s="24"/>
      <c r="BTJ36" s="24"/>
      <c r="BTK36" s="23"/>
      <c r="BTL36" s="23"/>
      <c r="BTM36" s="48"/>
      <c r="BTN36" s="48"/>
      <c r="BTO36" s="48"/>
      <c r="BTP36" s="48"/>
      <c r="BTQ36" s="49"/>
      <c r="BTR36" s="49"/>
      <c r="BTS36" s="49"/>
      <c r="BTT36" s="49"/>
      <c r="BTU36" s="24"/>
      <c r="BTV36" s="24"/>
      <c r="BTW36" s="23"/>
      <c r="BTX36" s="23"/>
      <c r="BTY36" s="48"/>
      <c r="BTZ36" s="48"/>
      <c r="BUA36" s="48"/>
      <c r="BUB36" s="48"/>
      <c r="BUC36" s="49"/>
      <c r="BUD36" s="49"/>
      <c r="BUE36" s="49"/>
      <c r="BUF36" s="49"/>
      <c r="BUG36" s="24"/>
      <c r="BUH36" s="24"/>
      <c r="BUI36" s="23"/>
      <c r="BUJ36" s="23"/>
      <c r="BUK36" s="48"/>
      <c r="BUL36" s="48"/>
      <c r="BUM36" s="48"/>
      <c r="BUN36" s="48"/>
      <c r="BUO36" s="49"/>
      <c r="BUP36" s="49"/>
      <c r="BUQ36" s="49"/>
      <c r="BUR36" s="49"/>
      <c r="BUS36" s="24"/>
      <c r="BUT36" s="24"/>
      <c r="BUU36" s="23"/>
      <c r="BUV36" s="23"/>
      <c r="BUW36" s="48"/>
      <c r="BUX36" s="48"/>
      <c r="BUY36" s="48"/>
      <c r="BUZ36" s="48"/>
      <c r="BVA36" s="49"/>
      <c r="BVB36" s="49"/>
      <c r="BVC36" s="49"/>
      <c r="BVD36" s="49"/>
      <c r="BVE36" s="24"/>
      <c r="BVF36" s="24"/>
      <c r="BVG36" s="23"/>
      <c r="BVH36" s="23"/>
      <c r="BVI36" s="48"/>
      <c r="BVJ36" s="48"/>
      <c r="BVK36" s="48"/>
      <c r="BVL36" s="48"/>
      <c r="BVM36" s="49"/>
      <c r="BVN36" s="49"/>
      <c r="BVO36" s="49"/>
      <c r="BVP36" s="49"/>
      <c r="BVQ36" s="24"/>
      <c r="BVR36" s="24"/>
      <c r="BVS36" s="23"/>
      <c r="BVT36" s="23"/>
      <c r="BVU36" s="48"/>
      <c r="BVV36" s="48"/>
      <c r="BVW36" s="48"/>
      <c r="BVX36" s="48"/>
      <c r="BVY36" s="49"/>
      <c r="BVZ36" s="49"/>
      <c r="BWA36" s="49"/>
      <c r="BWB36" s="49"/>
      <c r="BWC36" s="24"/>
      <c r="BWD36" s="24"/>
      <c r="BWE36" s="23"/>
      <c r="BWF36" s="23"/>
      <c r="BWG36" s="48"/>
      <c r="BWH36" s="48"/>
      <c r="BWI36" s="48"/>
      <c r="BWJ36" s="48"/>
      <c r="BWK36" s="49"/>
      <c r="BWL36" s="49"/>
      <c r="BWM36" s="49"/>
      <c r="BWN36" s="49"/>
      <c r="BWO36" s="24"/>
      <c r="BWP36" s="24"/>
      <c r="BWQ36" s="23"/>
      <c r="BWR36" s="23"/>
      <c r="BWS36" s="48"/>
      <c r="BWT36" s="48"/>
      <c r="BWU36" s="48"/>
      <c r="BWV36" s="48"/>
      <c r="BWW36" s="49"/>
      <c r="BWX36" s="49"/>
      <c r="BWY36" s="49"/>
      <c r="BWZ36" s="49"/>
      <c r="BXA36" s="24"/>
      <c r="BXB36" s="24"/>
      <c r="BXC36" s="23"/>
      <c r="BXD36" s="23"/>
      <c r="BXE36" s="48"/>
      <c r="BXF36" s="48"/>
      <c r="BXG36" s="48"/>
      <c r="BXH36" s="48"/>
      <c r="BXI36" s="49"/>
      <c r="BXJ36" s="49"/>
      <c r="BXK36" s="49"/>
      <c r="BXL36" s="49"/>
      <c r="BXM36" s="24"/>
      <c r="BXN36" s="24"/>
      <c r="BXO36" s="23"/>
      <c r="BXP36" s="23"/>
      <c r="BXQ36" s="48"/>
      <c r="BXR36" s="48"/>
      <c r="BXS36" s="48"/>
      <c r="BXT36" s="48"/>
      <c r="BXU36" s="49"/>
      <c r="BXV36" s="49"/>
      <c r="BXW36" s="49"/>
      <c r="BXX36" s="49"/>
      <c r="BXY36" s="24"/>
      <c r="BXZ36" s="24"/>
      <c r="BYA36" s="23"/>
      <c r="BYB36" s="23"/>
      <c r="BYC36" s="48"/>
      <c r="BYD36" s="48"/>
      <c r="BYE36" s="48"/>
      <c r="BYF36" s="48"/>
      <c r="BYG36" s="49"/>
      <c r="BYH36" s="49"/>
      <c r="BYI36" s="49"/>
      <c r="BYJ36" s="49"/>
      <c r="BYK36" s="24"/>
      <c r="BYL36" s="24"/>
      <c r="BYM36" s="23"/>
      <c r="BYN36" s="23"/>
      <c r="BYO36" s="48"/>
      <c r="BYP36" s="48"/>
      <c r="BYQ36" s="48"/>
      <c r="BYR36" s="48"/>
      <c r="BYS36" s="49"/>
      <c r="BYT36" s="49"/>
      <c r="BYU36" s="49"/>
      <c r="BYV36" s="49"/>
      <c r="BYW36" s="24"/>
      <c r="BYX36" s="24"/>
      <c r="BYY36" s="23"/>
      <c r="BYZ36" s="23"/>
      <c r="BZA36" s="48"/>
      <c r="BZB36" s="48"/>
      <c r="BZC36" s="48"/>
      <c r="BZD36" s="48"/>
      <c r="BZE36" s="49"/>
      <c r="BZF36" s="49"/>
      <c r="BZG36" s="49"/>
      <c r="BZH36" s="49"/>
      <c r="BZI36" s="24"/>
      <c r="BZJ36" s="24"/>
      <c r="BZK36" s="23"/>
      <c r="BZL36" s="23"/>
      <c r="BZM36" s="48"/>
      <c r="BZN36" s="48"/>
      <c r="BZO36" s="48"/>
      <c r="BZP36" s="48"/>
      <c r="BZQ36" s="49"/>
      <c r="BZR36" s="49"/>
      <c r="BZS36" s="49"/>
      <c r="BZT36" s="49"/>
      <c r="BZU36" s="24"/>
      <c r="BZV36" s="24"/>
      <c r="BZW36" s="23"/>
      <c r="BZX36" s="23"/>
      <c r="BZY36" s="48"/>
      <c r="BZZ36" s="48"/>
      <c r="CAA36" s="48"/>
      <c r="CAB36" s="48"/>
      <c r="CAC36" s="49"/>
      <c r="CAD36" s="49"/>
      <c r="CAE36" s="49"/>
      <c r="CAF36" s="49"/>
      <c r="CAG36" s="24"/>
      <c r="CAH36" s="24"/>
      <c r="CAI36" s="23"/>
      <c r="CAJ36" s="23"/>
      <c r="CAK36" s="48"/>
      <c r="CAL36" s="48"/>
      <c r="CAM36" s="48"/>
      <c r="CAN36" s="48"/>
      <c r="CAO36" s="49"/>
      <c r="CAP36" s="49"/>
      <c r="CAQ36" s="49"/>
      <c r="CAR36" s="49"/>
      <c r="CAS36" s="24"/>
      <c r="CAT36" s="24"/>
      <c r="CAU36" s="23"/>
      <c r="CAV36" s="23"/>
      <c r="CAW36" s="48"/>
      <c r="CAX36" s="48"/>
      <c r="CAY36" s="48"/>
      <c r="CAZ36" s="48"/>
      <c r="CBA36" s="49"/>
      <c r="CBB36" s="49"/>
      <c r="CBC36" s="49"/>
      <c r="CBD36" s="49"/>
      <c r="CBE36" s="24"/>
      <c r="CBF36" s="24"/>
      <c r="CBG36" s="23"/>
      <c r="CBH36" s="23"/>
      <c r="CBI36" s="48"/>
      <c r="CBJ36" s="48"/>
      <c r="CBK36" s="48"/>
      <c r="CBL36" s="48"/>
      <c r="CBM36" s="49"/>
      <c r="CBN36" s="49"/>
      <c r="CBO36" s="49"/>
      <c r="CBP36" s="49"/>
      <c r="CBQ36" s="24"/>
      <c r="CBR36" s="24"/>
      <c r="CBS36" s="23"/>
      <c r="CBT36" s="23"/>
      <c r="CBU36" s="48"/>
      <c r="CBV36" s="48"/>
      <c r="CBW36" s="48"/>
      <c r="CBX36" s="48"/>
      <c r="CBY36" s="49"/>
      <c r="CBZ36" s="49"/>
      <c r="CCA36" s="49"/>
      <c r="CCB36" s="49"/>
      <c r="CCC36" s="24"/>
      <c r="CCD36" s="24"/>
      <c r="CCE36" s="23"/>
      <c r="CCF36" s="23"/>
      <c r="CCG36" s="48"/>
      <c r="CCH36" s="48"/>
      <c r="CCI36" s="48"/>
      <c r="CCJ36" s="48"/>
      <c r="CCK36" s="49"/>
      <c r="CCL36" s="49"/>
      <c r="CCM36" s="49"/>
      <c r="CCN36" s="49"/>
      <c r="CCO36" s="24"/>
      <c r="CCP36" s="24"/>
      <c r="CCQ36" s="23"/>
      <c r="CCR36" s="23"/>
      <c r="CCS36" s="48"/>
      <c r="CCT36" s="48"/>
      <c r="CCU36" s="48"/>
      <c r="CCV36" s="48"/>
      <c r="CCW36" s="49"/>
      <c r="CCX36" s="49"/>
      <c r="CCY36" s="49"/>
      <c r="CCZ36" s="49"/>
      <c r="CDA36" s="24"/>
      <c r="CDB36" s="24"/>
      <c r="CDC36" s="23"/>
      <c r="CDD36" s="23"/>
      <c r="CDE36" s="48"/>
      <c r="CDF36" s="48"/>
      <c r="CDG36" s="48"/>
      <c r="CDH36" s="48"/>
      <c r="CDI36" s="49"/>
      <c r="CDJ36" s="49"/>
      <c r="CDK36" s="49"/>
      <c r="CDL36" s="49"/>
      <c r="CDM36" s="24"/>
      <c r="CDN36" s="24"/>
      <c r="CDO36" s="23"/>
      <c r="CDP36" s="23"/>
      <c r="CDQ36" s="48"/>
      <c r="CDR36" s="48"/>
      <c r="CDS36" s="48"/>
      <c r="CDT36" s="48"/>
      <c r="CDU36" s="49"/>
      <c r="CDV36" s="49"/>
      <c r="CDW36" s="49"/>
      <c r="CDX36" s="49"/>
      <c r="CDY36" s="24"/>
      <c r="CDZ36" s="24"/>
      <c r="CEA36" s="23"/>
      <c r="CEB36" s="23"/>
      <c r="CEC36" s="48"/>
      <c r="CED36" s="48"/>
      <c r="CEE36" s="48"/>
      <c r="CEF36" s="48"/>
      <c r="CEG36" s="49"/>
      <c r="CEH36" s="49"/>
      <c r="CEI36" s="49"/>
      <c r="CEJ36" s="49"/>
      <c r="CEK36" s="24"/>
      <c r="CEL36" s="24"/>
      <c r="CEM36" s="23"/>
      <c r="CEN36" s="23"/>
      <c r="CEO36" s="48"/>
      <c r="CEP36" s="48"/>
      <c r="CEQ36" s="48"/>
      <c r="CER36" s="48"/>
      <c r="CES36" s="49"/>
      <c r="CET36" s="49"/>
      <c r="CEU36" s="49"/>
      <c r="CEV36" s="49"/>
      <c r="CEW36" s="24"/>
      <c r="CEX36" s="24"/>
      <c r="CEY36" s="23"/>
      <c r="CEZ36" s="23"/>
      <c r="CFA36" s="48"/>
      <c r="CFB36" s="48"/>
      <c r="CFC36" s="48"/>
      <c r="CFD36" s="48"/>
      <c r="CFE36" s="49"/>
      <c r="CFF36" s="49"/>
      <c r="CFG36" s="49"/>
      <c r="CFH36" s="49"/>
      <c r="CFI36" s="24"/>
      <c r="CFJ36" s="24"/>
      <c r="CFK36" s="23"/>
      <c r="CFL36" s="23"/>
      <c r="CFM36" s="48"/>
      <c r="CFN36" s="48"/>
      <c r="CFO36" s="48"/>
      <c r="CFP36" s="48"/>
      <c r="CFQ36" s="49"/>
      <c r="CFR36" s="49"/>
      <c r="CFS36" s="49"/>
      <c r="CFT36" s="49"/>
      <c r="CFU36" s="24"/>
      <c r="CFV36" s="24"/>
      <c r="CFW36" s="23"/>
      <c r="CFX36" s="23"/>
      <c r="CFY36" s="48"/>
      <c r="CFZ36" s="48"/>
      <c r="CGA36" s="48"/>
      <c r="CGB36" s="48"/>
      <c r="CGC36" s="49"/>
      <c r="CGD36" s="49"/>
      <c r="CGE36" s="49"/>
      <c r="CGF36" s="49"/>
      <c r="CGG36" s="24"/>
      <c r="CGH36" s="24"/>
      <c r="CGI36" s="23"/>
      <c r="CGJ36" s="23"/>
      <c r="CGK36" s="48"/>
      <c r="CGL36" s="48"/>
      <c r="CGM36" s="48"/>
      <c r="CGN36" s="48"/>
      <c r="CGO36" s="49"/>
      <c r="CGP36" s="49"/>
      <c r="CGQ36" s="49"/>
      <c r="CGR36" s="49"/>
      <c r="CGS36" s="24"/>
      <c r="CGT36" s="24"/>
      <c r="CGU36" s="23"/>
      <c r="CGV36" s="23"/>
      <c r="CGW36" s="48"/>
      <c r="CGX36" s="48"/>
      <c r="CGY36" s="48"/>
      <c r="CGZ36" s="48"/>
      <c r="CHA36" s="49"/>
      <c r="CHB36" s="49"/>
      <c r="CHC36" s="49"/>
      <c r="CHD36" s="49"/>
      <c r="CHE36" s="24"/>
      <c r="CHF36" s="24"/>
      <c r="CHG36" s="23"/>
      <c r="CHH36" s="23"/>
      <c r="CHI36" s="48"/>
      <c r="CHJ36" s="48"/>
      <c r="CHK36" s="48"/>
      <c r="CHL36" s="48"/>
      <c r="CHM36" s="49"/>
      <c r="CHN36" s="49"/>
      <c r="CHO36" s="49"/>
      <c r="CHP36" s="49"/>
      <c r="CHQ36" s="24"/>
      <c r="CHR36" s="24"/>
      <c r="CHS36" s="23"/>
      <c r="CHT36" s="23"/>
      <c r="CHU36" s="48"/>
      <c r="CHV36" s="48"/>
      <c r="CHW36" s="48"/>
      <c r="CHX36" s="48"/>
      <c r="CHY36" s="49"/>
      <c r="CHZ36" s="49"/>
      <c r="CIA36" s="49"/>
      <c r="CIB36" s="49"/>
      <c r="CIC36" s="24"/>
      <c r="CID36" s="24"/>
      <c r="CIE36" s="23"/>
      <c r="CIF36" s="23"/>
      <c r="CIG36" s="48"/>
      <c r="CIH36" s="48"/>
      <c r="CII36" s="48"/>
      <c r="CIJ36" s="48"/>
      <c r="CIK36" s="49"/>
      <c r="CIL36" s="49"/>
      <c r="CIM36" s="49"/>
      <c r="CIN36" s="49"/>
      <c r="CIO36" s="24"/>
      <c r="CIP36" s="24"/>
      <c r="CIQ36" s="23"/>
      <c r="CIR36" s="23"/>
      <c r="CIS36" s="48"/>
      <c r="CIT36" s="48"/>
      <c r="CIU36" s="48"/>
      <c r="CIV36" s="48"/>
      <c r="CIW36" s="49"/>
      <c r="CIX36" s="49"/>
      <c r="CIY36" s="49"/>
      <c r="CIZ36" s="49"/>
      <c r="CJA36" s="24"/>
      <c r="CJB36" s="24"/>
      <c r="CJC36" s="23"/>
      <c r="CJD36" s="23"/>
      <c r="CJE36" s="48"/>
      <c r="CJF36" s="48"/>
      <c r="CJG36" s="48"/>
      <c r="CJH36" s="48"/>
      <c r="CJI36" s="49"/>
      <c r="CJJ36" s="49"/>
      <c r="CJK36" s="49"/>
      <c r="CJL36" s="49"/>
      <c r="CJM36" s="24"/>
      <c r="CJN36" s="24"/>
      <c r="CJO36" s="23"/>
      <c r="CJP36" s="23"/>
      <c r="CJQ36" s="48"/>
      <c r="CJR36" s="48"/>
      <c r="CJS36" s="48"/>
      <c r="CJT36" s="48"/>
      <c r="CJU36" s="49"/>
      <c r="CJV36" s="49"/>
      <c r="CJW36" s="49"/>
      <c r="CJX36" s="49"/>
      <c r="CJY36" s="24"/>
      <c r="CJZ36" s="24"/>
      <c r="CKA36" s="23"/>
      <c r="CKB36" s="23"/>
      <c r="CKC36" s="48"/>
      <c r="CKD36" s="48"/>
      <c r="CKE36" s="48"/>
      <c r="CKF36" s="48"/>
      <c r="CKG36" s="49"/>
      <c r="CKH36" s="49"/>
      <c r="CKI36" s="49"/>
      <c r="CKJ36" s="49"/>
      <c r="CKK36" s="24"/>
      <c r="CKL36" s="24"/>
      <c r="CKM36" s="23"/>
      <c r="CKN36" s="23"/>
      <c r="CKO36" s="48"/>
      <c r="CKP36" s="48"/>
      <c r="CKQ36" s="48"/>
      <c r="CKR36" s="48"/>
      <c r="CKS36" s="49"/>
      <c r="CKT36" s="49"/>
      <c r="CKU36" s="49"/>
      <c r="CKV36" s="49"/>
      <c r="CKW36" s="24"/>
      <c r="CKX36" s="24"/>
      <c r="CKY36" s="23"/>
      <c r="CKZ36" s="23"/>
      <c r="CLA36" s="48"/>
      <c r="CLB36" s="48"/>
      <c r="CLC36" s="48"/>
      <c r="CLD36" s="48"/>
      <c r="CLE36" s="49"/>
      <c r="CLF36" s="49"/>
      <c r="CLG36" s="49"/>
      <c r="CLH36" s="49"/>
      <c r="CLI36" s="24"/>
      <c r="CLJ36" s="24"/>
      <c r="CLK36" s="23"/>
      <c r="CLL36" s="23"/>
      <c r="CLM36" s="48"/>
      <c r="CLN36" s="48"/>
      <c r="CLO36" s="48"/>
      <c r="CLP36" s="48"/>
      <c r="CLQ36" s="49"/>
      <c r="CLR36" s="49"/>
      <c r="CLS36" s="49"/>
      <c r="CLT36" s="49"/>
      <c r="CLU36" s="24"/>
      <c r="CLV36" s="24"/>
      <c r="CLW36" s="23"/>
      <c r="CLX36" s="23"/>
      <c r="CLY36" s="48"/>
      <c r="CLZ36" s="48"/>
      <c r="CMA36" s="48"/>
      <c r="CMB36" s="48"/>
      <c r="CMC36" s="49"/>
      <c r="CMD36" s="49"/>
      <c r="CME36" s="49"/>
      <c r="CMF36" s="49"/>
      <c r="CMG36" s="24"/>
      <c r="CMH36" s="24"/>
      <c r="CMI36" s="23"/>
      <c r="CMJ36" s="23"/>
      <c r="CMK36" s="48"/>
      <c r="CML36" s="48"/>
      <c r="CMM36" s="48"/>
      <c r="CMN36" s="48"/>
      <c r="CMO36" s="49"/>
      <c r="CMP36" s="49"/>
      <c r="CMQ36" s="49"/>
      <c r="CMR36" s="49"/>
      <c r="CMS36" s="24"/>
      <c r="CMT36" s="24"/>
      <c r="CMU36" s="23"/>
      <c r="CMV36" s="23"/>
      <c r="CMW36" s="48"/>
      <c r="CMX36" s="48"/>
      <c r="CMY36" s="48"/>
      <c r="CMZ36" s="48"/>
      <c r="CNA36" s="49"/>
      <c r="CNB36" s="49"/>
      <c r="CNC36" s="49"/>
      <c r="CND36" s="49"/>
      <c r="CNE36" s="24"/>
      <c r="CNF36" s="24"/>
      <c r="CNG36" s="23"/>
      <c r="CNH36" s="23"/>
      <c r="CNI36" s="48"/>
      <c r="CNJ36" s="48"/>
      <c r="CNK36" s="48"/>
      <c r="CNL36" s="48"/>
      <c r="CNM36" s="49"/>
      <c r="CNN36" s="49"/>
      <c r="CNO36" s="49"/>
      <c r="CNP36" s="49"/>
      <c r="CNQ36" s="24"/>
      <c r="CNR36" s="24"/>
      <c r="CNS36" s="23"/>
      <c r="CNT36" s="23"/>
      <c r="CNU36" s="48"/>
      <c r="CNV36" s="48"/>
      <c r="CNW36" s="48"/>
      <c r="CNX36" s="48"/>
      <c r="CNY36" s="49"/>
      <c r="CNZ36" s="49"/>
      <c r="COA36" s="49"/>
      <c r="COB36" s="49"/>
      <c r="COC36" s="24"/>
      <c r="COD36" s="24"/>
      <c r="COE36" s="23"/>
      <c r="COF36" s="23"/>
      <c r="COG36" s="48"/>
      <c r="COH36" s="48"/>
      <c r="COI36" s="48"/>
      <c r="COJ36" s="48"/>
      <c r="COK36" s="49"/>
      <c r="COL36" s="49"/>
      <c r="COM36" s="49"/>
      <c r="CON36" s="49"/>
      <c r="COO36" s="24"/>
      <c r="COP36" s="24"/>
      <c r="COQ36" s="23"/>
      <c r="COR36" s="23"/>
      <c r="COS36" s="48"/>
      <c r="COT36" s="48"/>
      <c r="COU36" s="48"/>
      <c r="COV36" s="48"/>
      <c r="COW36" s="49"/>
      <c r="COX36" s="49"/>
      <c r="COY36" s="49"/>
      <c r="COZ36" s="49"/>
      <c r="CPA36" s="24"/>
      <c r="CPB36" s="24"/>
      <c r="CPC36" s="23"/>
      <c r="CPD36" s="23"/>
      <c r="CPE36" s="48"/>
      <c r="CPF36" s="48"/>
      <c r="CPG36" s="48"/>
      <c r="CPH36" s="48"/>
      <c r="CPI36" s="49"/>
      <c r="CPJ36" s="49"/>
      <c r="CPK36" s="49"/>
      <c r="CPL36" s="49"/>
      <c r="CPM36" s="24"/>
      <c r="CPN36" s="24"/>
      <c r="CPO36" s="23"/>
      <c r="CPP36" s="23"/>
      <c r="CPQ36" s="48"/>
      <c r="CPR36" s="48"/>
      <c r="CPS36" s="48"/>
      <c r="CPT36" s="48"/>
      <c r="CPU36" s="49"/>
      <c r="CPV36" s="49"/>
      <c r="CPW36" s="49"/>
      <c r="CPX36" s="49"/>
      <c r="CPY36" s="24"/>
      <c r="CPZ36" s="24"/>
      <c r="CQA36" s="23"/>
      <c r="CQB36" s="23"/>
      <c r="CQC36" s="48"/>
      <c r="CQD36" s="48"/>
      <c r="CQE36" s="48"/>
      <c r="CQF36" s="48"/>
      <c r="CQG36" s="49"/>
      <c r="CQH36" s="49"/>
      <c r="CQI36" s="49"/>
      <c r="CQJ36" s="49"/>
      <c r="CQK36" s="24"/>
      <c r="CQL36" s="24"/>
      <c r="CQM36" s="23"/>
      <c r="CQN36" s="23"/>
      <c r="CQO36" s="48"/>
      <c r="CQP36" s="48"/>
      <c r="CQQ36" s="48"/>
      <c r="CQR36" s="48"/>
      <c r="CQS36" s="49"/>
      <c r="CQT36" s="49"/>
      <c r="CQU36" s="49"/>
      <c r="CQV36" s="49"/>
      <c r="CQW36" s="24"/>
      <c r="CQX36" s="24"/>
      <c r="CQY36" s="23"/>
      <c r="CQZ36" s="23"/>
      <c r="CRA36" s="48"/>
      <c r="CRB36" s="48"/>
      <c r="CRC36" s="48"/>
      <c r="CRD36" s="48"/>
      <c r="CRE36" s="49"/>
      <c r="CRF36" s="49"/>
      <c r="CRG36" s="49"/>
      <c r="CRH36" s="49"/>
      <c r="CRI36" s="24"/>
      <c r="CRJ36" s="24"/>
      <c r="CRK36" s="23"/>
      <c r="CRL36" s="23"/>
      <c r="CRM36" s="48"/>
      <c r="CRN36" s="48"/>
      <c r="CRO36" s="48"/>
      <c r="CRP36" s="48"/>
      <c r="CRQ36" s="49"/>
      <c r="CRR36" s="49"/>
      <c r="CRS36" s="49"/>
      <c r="CRT36" s="49"/>
      <c r="CRU36" s="24"/>
      <c r="CRV36" s="24"/>
      <c r="CRW36" s="23"/>
      <c r="CRX36" s="23"/>
      <c r="CRY36" s="48"/>
      <c r="CRZ36" s="48"/>
      <c r="CSA36" s="48"/>
      <c r="CSB36" s="48"/>
      <c r="CSC36" s="49"/>
      <c r="CSD36" s="49"/>
      <c r="CSE36" s="49"/>
      <c r="CSF36" s="49"/>
      <c r="CSG36" s="24"/>
      <c r="CSH36" s="24"/>
      <c r="CSI36" s="23"/>
      <c r="CSJ36" s="23"/>
      <c r="CSK36" s="48"/>
      <c r="CSL36" s="48"/>
      <c r="CSM36" s="48"/>
      <c r="CSN36" s="48"/>
      <c r="CSO36" s="49"/>
      <c r="CSP36" s="49"/>
      <c r="CSQ36" s="49"/>
      <c r="CSR36" s="49"/>
      <c r="CSS36" s="24"/>
      <c r="CST36" s="24"/>
      <c r="CSU36" s="23"/>
      <c r="CSV36" s="23"/>
      <c r="CSW36" s="48"/>
      <c r="CSX36" s="48"/>
      <c r="CSY36" s="48"/>
      <c r="CSZ36" s="48"/>
      <c r="CTA36" s="49"/>
      <c r="CTB36" s="49"/>
      <c r="CTC36" s="49"/>
      <c r="CTD36" s="49"/>
      <c r="CTE36" s="24"/>
      <c r="CTF36" s="24"/>
      <c r="CTG36" s="23"/>
      <c r="CTH36" s="23"/>
      <c r="CTI36" s="48"/>
      <c r="CTJ36" s="48"/>
      <c r="CTK36" s="48"/>
      <c r="CTL36" s="48"/>
      <c r="CTM36" s="49"/>
      <c r="CTN36" s="49"/>
      <c r="CTO36" s="49"/>
      <c r="CTP36" s="49"/>
      <c r="CTQ36" s="24"/>
      <c r="CTR36" s="24"/>
      <c r="CTS36" s="23"/>
      <c r="CTT36" s="23"/>
      <c r="CTU36" s="48"/>
      <c r="CTV36" s="48"/>
      <c r="CTW36" s="48"/>
      <c r="CTX36" s="48"/>
      <c r="CTY36" s="49"/>
      <c r="CTZ36" s="49"/>
      <c r="CUA36" s="49"/>
      <c r="CUB36" s="49"/>
      <c r="CUC36" s="24"/>
      <c r="CUD36" s="24"/>
      <c r="CUE36" s="23"/>
      <c r="CUF36" s="23"/>
      <c r="CUG36" s="48"/>
      <c r="CUH36" s="48"/>
      <c r="CUI36" s="48"/>
      <c r="CUJ36" s="48"/>
      <c r="CUK36" s="49"/>
      <c r="CUL36" s="49"/>
      <c r="CUM36" s="49"/>
      <c r="CUN36" s="49"/>
      <c r="CUO36" s="24"/>
      <c r="CUP36" s="24"/>
      <c r="CUQ36" s="23"/>
      <c r="CUR36" s="23"/>
      <c r="CUS36" s="48"/>
      <c r="CUT36" s="48"/>
      <c r="CUU36" s="48"/>
      <c r="CUV36" s="48"/>
      <c r="CUW36" s="49"/>
      <c r="CUX36" s="49"/>
      <c r="CUY36" s="49"/>
      <c r="CUZ36" s="49"/>
      <c r="CVA36" s="24"/>
      <c r="CVB36" s="24"/>
      <c r="CVC36" s="23"/>
      <c r="CVD36" s="23"/>
      <c r="CVE36" s="48"/>
      <c r="CVF36" s="48"/>
      <c r="CVG36" s="48"/>
      <c r="CVH36" s="48"/>
      <c r="CVI36" s="49"/>
      <c r="CVJ36" s="49"/>
      <c r="CVK36" s="49"/>
      <c r="CVL36" s="49"/>
      <c r="CVM36" s="24"/>
      <c r="CVN36" s="24"/>
      <c r="CVO36" s="23"/>
      <c r="CVP36" s="23"/>
      <c r="CVQ36" s="48"/>
      <c r="CVR36" s="48"/>
      <c r="CVS36" s="48"/>
      <c r="CVT36" s="48"/>
      <c r="CVU36" s="49"/>
      <c r="CVV36" s="49"/>
      <c r="CVW36" s="49"/>
      <c r="CVX36" s="49"/>
      <c r="CVY36" s="24"/>
      <c r="CVZ36" s="24"/>
      <c r="CWA36" s="23"/>
      <c r="CWB36" s="23"/>
      <c r="CWC36" s="48"/>
      <c r="CWD36" s="48"/>
      <c r="CWE36" s="48"/>
      <c r="CWF36" s="48"/>
      <c r="CWG36" s="49"/>
      <c r="CWH36" s="49"/>
      <c r="CWI36" s="49"/>
      <c r="CWJ36" s="49"/>
      <c r="CWK36" s="24"/>
      <c r="CWL36" s="24"/>
      <c r="CWM36" s="23"/>
      <c r="CWN36" s="23"/>
      <c r="CWO36" s="48"/>
      <c r="CWP36" s="48"/>
      <c r="CWQ36" s="48"/>
      <c r="CWR36" s="48"/>
      <c r="CWS36" s="49"/>
      <c r="CWT36" s="49"/>
      <c r="CWU36" s="49"/>
      <c r="CWV36" s="49"/>
      <c r="CWW36" s="24"/>
      <c r="CWX36" s="24"/>
      <c r="CWY36" s="23"/>
      <c r="CWZ36" s="23"/>
      <c r="CXA36" s="48"/>
      <c r="CXB36" s="48"/>
      <c r="CXC36" s="48"/>
      <c r="CXD36" s="48"/>
      <c r="CXE36" s="49"/>
      <c r="CXF36" s="49"/>
      <c r="CXG36" s="49"/>
      <c r="CXH36" s="49"/>
      <c r="CXI36" s="24"/>
      <c r="CXJ36" s="24"/>
      <c r="CXK36" s="23"/>
      <c r="CXL36" s="23"/>
      <c r="CXM36" s="48"/>
      <c r="CXN36" s="48"/>
      <c r="CXO36" s="48"/>
      <c r="CXP36" s="48"/>
      <c r="CXQ36" s="49"/>
      <c r="CXR36" s="49"/>
      <c r="CXS36" s="49"/>
      <c r="CXT36" s="49"/>
      <c r="CXU36" s="24"/>
      <c r="CXV36" s="24"/>
      <c r="CXW36" s="23"/>
      <c r="CXX36" s="23"/>
      <c r="CXY36" s="48"/>
      <c r="CXZ36" s="48"/>
      <c r="CYA36" s="48"/>
      <c r="CYB36" s="48"/>
      <c r="CYC36" s="49"/>
      <c r="CYD36" s="49"/>
      <c r="CYE36" s="49"/>
      <c r="CYF36" s="49"/>
      <c r="CYG36" s="24"/>
      <c r="CYH36" s="24"/>
      <c r="CYI36" s="23"/>
      <c r="CYJ36" s="23"/>
      <c r="CYK36" s="48"/>
      <c r="CYL36" s="48"/>
      <c r="CYM36" s="48"/>
      <c r="CYN36" s="48"/>
      <c r="CYO36" s="49"/>
      <c r="CYP36" s="49"/>
      <c r="CYQ36" s="49"/>
      <c r="CYR36" s="49"/>
      <c r="CYS36" s="24"/>
      <c r="CYT36" s="24"/>
      <c r="CYU36" s="23"/>
      <c r="CYV36" s="23"/>
      <c r="CYW36" s="48"/>
      <c r="CYX36" s="48"/>
      <c r="CYY36" s="48"/>
      <c r="CYZ36" s="48"/>
      <c r="CZA36" s="49"/>
      <c r="CZB36" s="49"/>
      <c r="CZC36" s="49"/>
      <c r="CZD36" s="49"/>
      <c r="CZE36" s="24"/>
      <c r="CZF36" s="24"/>
      <c r="CZG36" s="23"/>
      <c r="CZH36" s="23"/>
      <c r="CZI36" s="48"/>
      <c r="CZJ36" s="48"/>
      <c r="CZK36" s="48"/>
      <c r="CZL36" s="48"/>
      <c r="CZM36" s="49"/>
      <c r="CZN36" s="49"/>
      <c r="CZO36" s="49"/>
      <c r="CZP36" s="49"/>
      <c r="CZQ36" s="24"/>
      <c r="CZR36" s="24"/>
      <c r="CZS36" s="23"/>
      <c r="CZT36" s="23"/>
      <c r="CZU36" s="48"/>
      <c r="CZV36" s="48"/>
      <c r="CZW36" s="48"/>
      <c r="CZX36" s="48"/>
      <c r="CZY36" s="49"/>
      <c r="CZZ36" s="49"/>
      <c r="DAA36" s="49"/>
      <c r="DAB36" s="49"/>
      <c r="DAC36" s="24"/>
      <c r="DAD36" s="24"/>
      <c r="DAE36" s="23"/>
      <c r="DAF36" s="23"/>
      <c r="DAG36" s="48"/>
      <c r="DAH36" s="48"/>
      <c r="DAI36" s="48"/>
      <c r="DAJ36" s="48"/>
      <c r="DAK36" s="49"/>
      <c r="DAL36" s="49"/>
      <c r="DAM36" s="49"/>
      <c r="DAN36" s="49"/>
      <c r="DAO36" s="24"/>
      <c r="DAP36" s="24"/>
      <c r="DAQ36" s="23"/>
      <c r="DAR36" s="23"/>
      <c r="DAS36" s="48"/>
      <c r="DAT36" s="48"/>
      <c r="DAU36" s="48"/>
      <c r="DAV36" s="48"/>
      <c r="DAW36" s="49"/>
      <c r="DAX36" s="49"/>
      <c r="DAY36" s="49"/>
      <c r="DAZ36" s="49"/>
      <c r="DBA36" s="24"/>
      <c r="DBB36" s="24"/>
      <c r="DBC36" s="23"/>
      <c r="DBD36" s="23"/>
      <c r="DBE36" s="48"/>
      <c r="DBF36" s="48"/>
      <c r="DBG36" s="48"/>
      <c r="DBH36" s="48"/>
      <c r="DBI36" s="49"/>
      <c r="DBJ36" s="49"/>
      <c r="DBK36" s="49"/>
      <c r="DBL36" s="49"/>
      <c r="DBM36" s="24"/>
      <c r="DBN36" s="24"/>
      <c r="DBO36" s="23"/>
      <c r="DBP36" s="23"/>
      <c r="DBQ36" s="48"/>
      <c r="DBR36" s="48"/>
      <c r="DBS36" s="48"/>
      <c r="DBT36" s="48"/>
      <c r="DBU36" s="49"/>
      <c r="DBV36" s="49"/>
      <c r="DBW36" s="49"/>
      <c r="DBX36" s="49"/>
      <c r="DBY36" s="24"/>
      <c r="DBZ36" s="24"/>
      <c r="DCA36" s="23"/>
      <c r="DCB36" s="23"/>
      <c r="DCC36" s="48"/>
      <c r="DCD36" s="48"/>
      <c r="DCE36" s="48"/>
      <c r="DCF36" s="48"/>
      <c r="DCG36" s="49"/>
      <c r="DCH36" s="49"/>
      <c r="DCI36" s="49"/>
      <c r="DCJ36" s="49"/>
      <c r="DCK36" s="24"/>
      <c r="DCL36" s="24"/>
      <c r="DCM36" s="23"/>
      <c r="DCN36" s="23"/>
      <c r="DCO36" s="48"/>
      <c r="DCP36" s="48"/>
      <c r="DCQ36" s="48"/>
      <c r="DCR36" s="48"/>
      <c r="DCS36" s="49"/>
      <c r="DCT36" s="49"/>
      <c r="DCU36" s="49"/>
      <c r="DCV36" s="49"/>
      <c r="DCW36" s="24"/>
      <c r="DCX36" s="24"/>
      <c r="DCY36" s="23"/>
      <c r="DCZ36" s="23"/>
      <c r="DDA36" s="48"/>
      <c r="DDB36" s="48"/>
      <c r="DDC36" s="48"/>
      <c r="DDD36" s="48"/>
      <c r="DDE36" s="49"/>
      <c r="DDF36" s="49"/>
      <c r="DDG36" s="49"/>
      <c r="DDH36" s="49"/>
      <c r="DDI36" s="24"/>
      <c r="DDJ36" s="24"/>
      <c r="DDK36" s="23"/>
      <c r="DDL36" s="23"/>
      <c r="DDM36" s="48"/>
      <c r="DDN36" s="48"/>
      <c r="DDO36" s="48"/>
      <c r="DDP36" s="48"/>
      <c r="DDQ36" s="49"/>
      <c r="DDR36" s="49"/>
      <c r="DDS36" s="49"/>
      <c r="DDT36" s="49"/>
      <c r="DDU36" s="24"/>
      <c r="DDV36" s="24"/>
      <c r="DDW36" s="23"/>
      <c r="DDX36" s="23"/>
      <c r="DDY36" s="48"/>
      <c r="DDZ36" s="48"/>
      <c r="DEA36" s="48"/>
      <c r="DEB36" s="48"/>
      <c r="DEC36" s="49"/>
      <c r="DED36" s="49"/>
      <c r="DEE36" s="49"/>
      <c r="DEF36" s="49"/>
      <c r="DEG36" s="24"/>
      <c r="DEH36" s="24"/>
      <c r="DEI36" s="23"/>
      <c r="DEJ36" s="23"/>
      <c r="DEK36" s="48"/>
      <c r="DEL36" s="48"/>
      <c r="DEM36" s="48"/>
      <c r="DEN36" s="48"/>
      <c r="DEO36" s="49"/>
      <c r="DEP36" s="49"/>
      <c r="DEQ36" s="49"/>
      <c r="DER36" s="49"/>
      <c r="DES36" s="24"/>
      <c r="DET36" s="24"/>
      <c r="DEU36" s="23"/>
      <c r="DEV36" s="23"/>
      <c r="DEW36" s="48"/>
      <c r="DEX36" s="48"/>
      <c r="DEY36" s="48"/>
      <c r="DEZ36" s="48"/>
      <c r="DFA36" s="49"/>
      <c r="DFB36" s="49"/>
      <c r="DFC36" s="49"/>
      <c r="DFD36" s="49"/>
      <c r="DFE36" s="24"/>
      <c r="DFF36" s="24"/>
      <c r="DFG36" s="23"/>
      <c r="DFH36" s="23"/>
      <c r="DFI36" s="48"/>
      <c r="DFJ36" s="48"/>
      <c r="DFK36" s="48"/>
      <c r="DFL36" s="48"/>
      <c r="DFM36" s="49"/>
      <c r="DFN36" s="49"/>
      <c r="DFO36" s="49"/>
      <c r="DFP36" s="49"/>
      <c r="DFQ36" s="24"/>
      <c r="DFR36" s="24"/>
      <c r="DFS36" s="23"/>
      <c r="DFT36" s="23"/>
      <c r="DFU36" s="48"/>
      <c r="DFV36" s="48"/>
      <c r="DFW36" s="48"/>
      <c r="DFX36" s="48"/>
      <c r="DFY36" s="49"/>
      <c r="DFZ36" s="49"/>
      <c r="DGA36" s="49"/>
      <c r="DGB36" s="49"/>
      <c r="DGC36" s="24"/>
      <c r="DGD36" s="24"/>
      <c r="DGE36" s="23"/>
      <c r="DGF36" s="23"/>
      <c r="DGG36" s="48"/>
      <c r="DGH36" s="48"/>
      <c r="DGI36" s="48"/>
      <c r="DGJ36" s="48"/>
      <c r="DGK36" s="49"/>
      <c r="DGL36" s="49"/>
      <c r="DGM36" s="49"/>
      <c r="DGN36" s="49"/>
      <c r="DGO36" s="24"/>
      <c r="DGP36" s="24"/>
      <c r="DGQ36" s="23"/>
      <c r="DGR36" s="23"/>
      <c r="DGS36" s="48"/>
      <c r="DGT36" s="48"/>
      <c r="DGU36" s="48"/>
      <c r="DGV36" s="48"/>
      <c r="DGW36" s="49"/>
      <c r="DGX36" s="49"/>
      <c r="DGY36" s="49"/>
      <c r="DGZ36" s="49"/>
      <c r="DHA36" s="24"/>
      <c r="DHB36" s="24"/>
      <c r="DHC36" s="23"/>
      <c r="DHD36" s="23"/>
      <c r="DHE36" s="48"/>
      <c r="DHF36" s="48"/>
      <c r="DHG36" s="48"/>
      <c r="DHH36" s="48"/>
      <c r="DHI36" s="49"/>
      <c r="DHJ36" s="49"/>
      <c r="DHK36" s="49"/>
      <c r="DHL36" s="49"/>
      <c r="DHM36" s="24"/>
      <c r="DHN36" s="24"/>
      <c r="DHO36" s="23"/>
      <c r="DHP36" s="23"/>
      <c r="DHQ36" s="48"/>
      <c r="DHR36" s="48"/>
      <c r="DHS36" s="48"/>
      <c r="DHT36" s="48"/>
      <c r="DHU36" s="49"/>
      <c r="DHV36" s="49"/>
      <c r="DHW36" s="49"/>
      <c r="DHX36" s="49"/>
      <c r="DHY36" s="24"/>
      <c r="DHZ36" s="24"/>
      <c r="DIA36" s="23"/>
      <c r="DIB36" s="23"/>
      <c r="DIC36" s="48"/>
      <c r="DID36" s="48"/>
      <c r="DIE36" s="48"/>
      <c r="DIF36" s="48"/>
      <c r="DIG36" s="49"/>
      <c r="DIH36" s="49"/>
      <c r="DII36" s="49"/>
      <c r="DIJ36" s="49"/>
      <c r="DIK36" s="24"/>
      <c r="DIL36" s="24"/>
      <c r="DIM36" s="23"/>
      <c r="DIN36" s="23"/>
      <c r="DIO36" s="48"/>
      <c r="DIP36" s="48"/>
      <c r="DIQ36" s="48"/>
      <c r="DIR36" s="48"/>
      <c r="DIS36" s="49"/>
      <c r="DIT36" s="49"/>
      <c r="DIU36" s="49"/>
      <c r="DIV36" s="49"/>
      <c r="DIW36" s="24"/>
      <c r="DIX36" s="24"/>
      <c r="DIY36" s="23"/>
      <c r="DIZ36" s="23"/>
      <c r="DJA36" s="48"/>
      <c r="DJB36" s="48"/>
      <c r="DJC36" s="48"/>
      <c r="DJD36" s="48"/>
      <c r="DJE36" s="49"/>
      <c r="DJF36" s="49"/>
      <c r="DJG36" s="49"/>
      <c r="DJH36" s="49"/>
      <c r="DJI36" s="24"/>
      <c r="DJJ36" s="24"/>
      <c r="DJK36" s="23"/>
      <c r="DJL36" s="23"/>
      <c r="DJM36" s="48"/>
      <c r="DJN36" s="48"/>
      <c r="DJO36" s="48"/>
      <c r="DJP36" s="48"/>
      <c r="DJQ36" s="49"/>
      <c r="DJR36" s="49"/>
      <c r="DJS36" s="49"/>
      <c r="DJT36" s="49"/>
      <c r="DJU36" s="24"/>
      <c r="DJV36" s="24"/>
      <c r="DJW36" s="23"/>
      <c r="DJX36" s="23"/>
      <c r="DJY36" s="48"/>
      <c r="DJZ36" s="48"/>
      <c r="DKA36" s="48"/>
      <c r="DKB36" s="48"/>
      <c r="DKC36" s="49"/>
      <c r="DKD36" s="49"/>
      <c r="DKE36" s="49"/>
      <c r="DKF36" s="49"/>
      <c r="DKG36" s="24"/>
      <c r="DKH36" s="24"/>
      <c r="DKI36" s="23"/>
      <c r="DKJ36" s="23"/>
      <c r="DKK36" s="48"/>
      <c r="DKL36" s="48"/>
      <c r="DKM36" s="48"/>
      <c r="DKN36" s="48"/>
      <c r="DKO36" s="49"/>
      <c r="DKP36" s="49"/>
      <c r="DKQ36" s="49"/>
      <c r="DKR36" s="49"/>
      <c r="DKS36" s="24"/>
      <c r="DKT36" s="24"/>
      <c r="DKU36" s="23"/>
      <c r="DKV36" s="23"/>
      <c r="DKW36" s="48"/>
      <c r="DKX36" s="48"/>
      <c r="DKY36" s="48"/>
      <c r="DKZ36" s="48"/>
      <c r="DLA36" s="49"/>
      <c r="DLB36" s="49"/>
      <c r="DLC36" s="49"/>
      <c r="DLD36" s="49"/>
      <c r="DLE36" s="24"/>
      <c r="DLF36" s="24"/>
      <c r="DLG36" s="23"/>
      <c r="DLH36" s="23"/>
      <c r="DLI36" s="48"/>
      <c r="DLJ36" s="48"/>
      <c r="DLK36" s="48"/>
      <c r="DLL36" s="48"/>
      <c r="DLM36" s="49"/>
      <c r="DLN36" s="49"/>
      <c r="DLO36" s="49"/>
      <c r="DLP36" s="49"/>
      <c r="DLQ36" s="24"/>
      <c r="DLR36" s="24"/>
      <c r="DLS36" s="23"/>
      <c r="DLT36" s="23"/>
      <c r="DLU36" s="48"/>
      <c r="DLV36" s="48"/>
      <c r="DLW36" s="48"/>
      <c r="DLX36" s="48"/>
      <c r="DLY36" s="49"/>
      <c r="DLZ36" s="49"/>
      <c r="DMA36" s="49"/>
      <c r="DMB36" s="49"/>
      <c r="DMC36" s="24"/>
      <c r="DMD36" s="24"/>
      <c r="DME36" s="23"/>
      <c r="DMF36" s="23"/>
      <c r="DMG36" s="48"/>
      <c r="DMH36" s="48"/>
      <c r="DMI36" s="48"/>
      <c r="DMJ36" s="48"/>
      <c r="DMK36" s="49"/>
      <c r="DML36" s="49"/>
      <c r="DMM36" s="49"/>
      <c r="DMN36" s="49"/>
      <c r="DMO36" s="24"/>
      <c r="DMP36" s="24"/>
      <c r="DMQ36" s="23"/>
      <c r="DMR36" s="23"/>
      <c r="DMS36" s="48"/>
      <c r="DMT36" s="48"/>
      <c r="DMU36" s="48"/>
      <c r="DMV36" s="48"/>
      <c r="DMW36" s="49"/>
      <c r="DMX36" s="49"/>
      <c r="DMY36" s="49"/>
      <c r="DMZ36" s="49"/>
      <c r="DNA36" s="24"/>
      <c r="DNB36" s="24"/>
      <c r="DNC36" s="23"/>
      <c r="DND36" s="23"/>
      <c r="DNE36" s="48"/>
      <c r="DNF36" s="48"/>
      <c r="DNG36" s="48"/>
      <c r="DNH36" s="48"/>
      <c r="DNI36" s="49"/>
      <c r="DNJ36" s="49"/>
      <c r="DNK36" s="49"/>
      <c r="DNL36" s="49"/>
      <c r="DNM36" s="24"/>
      <c r="DNN36" s="24"/>
      <c r="DNO36" s="23"/>
      <c r="DNP36" s="23"/>
      <c r="DNQ36" s="48"/>
      <c r="DNR36" s="48"/>
      <c r="DNS36" s="48"/>
      <c r="DNT36" s="48"/>
      <c r="DNU36" s="49"/>
      <c r="DNV36" s="49"/>
      <c r="DNW36" s="49"/>
      <c r="DNX36" s="49"/>
      <c r="DNY36" s="24"/>
      <c r="DNZ36" s="24"/>
      <c r="DOA36" s="23"/>
      <c r="DOB36" s="23"/>
      <c r="DOC36" s="48"/>
      <c r="DOD36" s="48"/>
      <c r="DOE36" s="48"/>
      <c r="DOF36" s="48"/>
      <c r="DOG36" s="49"/>
      <c r="DOH36" s="49"/>
      <c r="DOI36" s="49"/>
      <c r="DOJ36" s="49"/>
      <c r="DOK36" s="24"/>
      <c r="DOL36" s="24"/>
      <c r="DOM36" s="23"/>
      <c r="DON36" s="23"/>
      <c r="DOO36" s="48"/>
      <c r="DOP36" s="48"/>
      <c r="DOQ36" s="48"/>
      <c r="DOR36" s="48"/>
      <c r="DOS36" s="49"/>
      <c r="DOT36" s="49"/>
      <c r="DOU36" s="49"/>
      <c r="DOV36" s="49"/>
      <c r="DOW36" s="24"/>
      <c r="DOX36" s="24"/>
      <c r="DOY36" s="23"/>
      <c r="DOZ36" s="23"/>
      <c r="DPA36" s="48"/>
      <c r="DPB36" s="48"/>
      <c r="DPC36" s="48"/>
      <c r="DPD36" s="48"/>
      <c r="DPE36" s="49"/>
      <c r="DPF36" s="49"/>
      <c r="DPG36" s="49"/>
      <c r="DPH36" s="49"/>
      <c r="DPI36" s="24"/>
      <c r="DPJ36" s="24"/>
      <c r="DPK36" s="23"/>
      <c r="DPL36" s="23"/>
      <c r="DPM36" s="48"/>
      <c r="DPN36" s="48"/>
      <c r="DPO36" s="48"/>
      <c r="DPP36" s="48"/>
      <c r="DPQ36" s="49"/>
      <c r="DPR36" s="49"/>
      <c r="DPS36" s="49"/>
      <c r="DPT36" s="49"/>
      <c r="DPU36" s="24"/>
      <c r="DPV36" s="24"/>
      <c r="DPW36" s="23"/>
      <c r="DPX36" s="23"/>
      <c r="DPY36" s="48"/>
      <c r="DPZ36" s="48"/>
      <c r="DQA36" s="48"/>
      <c r="DQB36" s="48"/>
      <c r="DQC36" s="49"/>
      <c r="DQD36" s="49"/>
      <c r="DQE36" s="49"/>
      <c r="DQF36" s="49"/>
      <c r="DQG36" s="24"/>
      <c r="DQH36" s="24"/>
      <c r="DQI36" s="23"/>
      <c r="DQJ36" s="23"/>
      <c r="DQK36" s="48"/>
      <c r="DQL36" s="48"/>
      <c r="DQM36" s="48"/>
      <c r="DQN36" s="48"/>
      <c r="DQO36" s="49"/>
      <c r="DQP36" s="49"/>
      <c r="DQQ36" s="49"/>
      <c r="DQR36" s="49"/>
      <c r="DQS36" s="24"/>
      <c r="DQT36" s="24"/>
      <c r="DQU36" s="23"/>
      <c r="DQV36" s="23"/>
      <c r="DQW36" s="48"/>
      <c r="DQX36" s="48"/>
      <c r="DQY36" s="48"/>
      <c r="DQZ36" s="48"/>
      <c r="DRA36" s="49"/>
      <c r="DRB36" s="49"/>
      <c r="DRC36" s="49"/>
      <c r="DRD36" s="49"/>
      <c r="DRE36" s="24"/>
      <c r="DRF36" s="24"/>
      <c r="DRG36" s="23"/>
      <c r="DRH36" s="23"/>
      <c r="DRI36" s="48"/>
      <c r="DRJ36" s="48"/>
      <c r="DRK36" s="48"/>
      <c r="DRL36" s="48"/>
      <c r="DRM36" s="49"/>
      <c r="DRN36" s="49"/>
      <c r="DRO36" s="49"/>
      <c r="DRP36" s="49"/>
      <c r="DRQ36" s="24"/>
      <c r="DRR36" s="24"/>
      <c r="DRS36" s="23"/>
      <c r="DRT36" s="23"/>
      <c r="DRU36" s="48"/>
      <c r="DRV36" s="48"/>
      <c r="DRW36" s="48"/>
      <c r="DRX36" s="48"/>
      <c r="DRY36" s="49"/>
      <c r="DRZ36" s="49"/>
      <c r="DSA36" s="49"/>
      <c r="DSB36" s="49"/>
      <c r="DSC36" s="24"/>
      <c r="DSD36" s="24"/>
      <c r="DSE36" s="23"/>
      <c r="DSF36" s="23"/>
      <c r="DSG36" s="48"/>
      <c r="DSH36" s="48"/>
      <c r="DSI36" s="48"/>
      <c r="DSJ36" s="48"/>
      <c r="DSK36" s="49"/>
      <c r="DSL36" s="49"/>
      <c r="DSM36" s="49"/>
      <c r="DSN36" s="49"/>
      <c r="DSO36" s="24"/>
      <c r="DSP36" s="24"/>
      <c r="DSQ36" s="23"/>
      <c r="DSR36" s="23"/>
      <c r="DSS36" s="48"/>
      <c r="DST36" s="48"/>
      <c r="DSU36" s="48"/>
      <c r="DSV36" s="48"/>
      <c r="DSW36" s="49"/>
      <c r="DSX36" s="49"/>
      <c r="DSY36" s="49"/>
      <c r="DSZ36" s="49"/>
      <c r="DTA36" s="24"/>
      <c r="DTB36" s="24"/>
      <c r="DTC36" s="23"/>
      <c r="DTD36" s="23"/>
      <c r="DTE36" s="48"/>
      <c r="DTF36" s="48"/>
      <c r="DTG36" s="48"/>
      <c r="DTH36" s="48"/>
      <c r="DTI36" s="49"/>
      <c r="DTJ36" s="49"/>
      <c r="DTK36" s="49"/>
      <c r="DTL36" s="49"/>
      <c r="DTM36" s="24"/>
      <c r="DTN36" s="24"/>
      <c r="DTO36" s="23"/>
      <c r="DTP36" s="23"/>
      <c r="DTQ36" s="48"/>
      <c r="DTR36" s="48"/>
      <c r="DTS36" s="48"/>
      <c r="DTT36" s="48"/>
      <c r="DTU36" s="49"/>
      <c r="DTV36" s="49"/>
      <c r="DTW36" s="49"/>
      <c r="DTX36" s="49"/>
      <c r="DTY36" s="24"/>
      <c r="DTZ36" s="24"/>
      <c r="DUA36" s="23"/>
      <c r="DUB36" s="23"/>
      <c r="DUC36" s="48"/>
      <c r="DUD36" s="48"/>
      <c r="DUE36" s="48"/>
      <c r="DUF36" s="48"/>
      <c r="DUG36" s="49"/>
      <c r="DUH36" s="49"/>
      <c r="DUI36" s="49"/>
      <c r="DUJ36" s="49"/>
      <c r="DUK36" s="24"/>
      <c r="DUL36" s="24"/>
      <c r="DUM36" s="23"/>
      <c r="DUN36" s="23"/>
      <c r="DUO36" s="48"/>
      <c r="DUP36" s="48"/>
      <c r="DUQ36" s="48"/>
      <c r="DUR36" s="48"/>
      <c r="DUS36" s="49"/>
      <c r="DUT36" s="49"/>
      <c r="DUU36" s="49"/>
      <c r="DUV36" s="49"/>
      <c r="DUW36" s="24"/>
      <c r="DUX36" s="24"/>
      <c r="DUY36" s="23"/>
      <c r="DUZ36" s="23"/>
      <c r="DVA36" s="48"/>
      <c r="DVB36" s="48"/>
      <c r="DVC36" s="48"/>
      <c r="DVD36" s="48"/>
      <c r="DVE36" s="49"/>
      <c r="DVF36" s="49"/>
      <c r="DVG36" s="49"/>
      <c r="DVH36" s="49"/>
      <c r="DVI36" s="24"/>
      <c r="DVJ36" s="24"/>
      <c r="DVK36" s="23"/>
      <c r="DVL36" s="23"/>
      <c r="DVM36" s="48"/>
      <c r="DVN36" s="48"/>
      <c r="DVO36" s="48"/>
      <c r="DVP36" s="48"/>
      <c r="DVQ36" s="49"/>
      <c r="DVR36" s="49"/>
      <c r="DVS36" s="49"/>
      <c r="DVT36" s="49"/>
      <c r="DVU36" s="24"/>
      <c r="DVV36" s="24"/>
      <c r="DVW36" s="23"/>
      <c r="DVX36" s="23"/>
      <c r="DVY36" s="48"/>
      <c r="DVZ36" s="48"/>
      <c r="DWA36" s="48"/>
      <c r="DWB36" s="48"/>
      <c r="DWC36" s="49"/>
      <c r="DWD36" s="49"/>
      <c r="DWE36" s="49"/>
      <c r="DWF36" s="49"/>
      <c r="DWG36" s="24"/>
      <c r="DWH36" s="24"/>
      <c r="DWI36" s="23"/>
      <c r="DWJ36" s="23"/>
      <c r="DWK36" s="48"/>
      <c r="DWL36" s="48"/>
      <c r="DWM36" s="48"/>
      <c r="DWN36" s="48"/>
      <c r="DWO36" s="49"/>
      <c r="DWP36" s="49"/>
      <c r="DWQ36" s="49"/>
      <c r="DWR36" s="49"/>
      <c r="DWS36" s="24"/>
      <c r="DWT36" s="24"/>
      <c r="DWU36" s="23"/>
      <c r="DWV36" s="23"/>
      <c r="DWW36" s="48"/>
      <c r="DWX36" s="48"/>
      <c r="DWY36" s="48"/>
      <c r="DWZ36" s="48"/>
      <c r="DXA36" s="49"/>
      <c r="DXB36" s="49"/>
      <c r="DXC36" s="49"/>
      <c r="DXD36" s="49"/>
      <c r="DXE36" s="24"/>
      <c r="DXF36" s="24"/>
      <c r="DXG36" s="23"/>
      <c r="DXH36" s="23"/>
      <c r="DXI36" s="48"/>
      <c r="DXJ36" s="48"/>
      <c r="DXK36" s="48"/>
      <c r="DXL36" s="48"/>
      <c r="DXM36" s="49"/>
      <c r="DXN36" s="49"/>
      <c r="DXO36" s="49"/>
      <c r="DXP36" s="49"/>
      <c r="DXQ36" s="24"/>
      <c r="DXR36" s="24"/>
      <c r="DXS36" s="23"/>
      <c r="DXT36" s="23"/>
      <c r="DXU36" s="48"/>
      <c r="DXV36" s="48"/>
      <c r="DXW36" s="48"/>
      <c r="DXX36" s="48"/>
      <c r="DXY36" s="49"/>
      <c r="DXZ36" s="49"/>
      <c r="DYA36" s="49"/>
      <c r="DYB36" s="49"/>
      <c r="DYC36" s="24"/>
      <c r="DYD36" s="24"/>
      <c r="DYE36" s="23"/>
      <c r="DYF36" s="23"/>
      <c r="DYG36" s="48"/>
      <c r="DYH36" s="48"/>
      <c r="DYI36" s="48"/>
      <c r="DYJ36" s="48"/>
      <c r="DYK36" s="49"/>
      <c r="DYL36" s="49"/>
      <c r="DYM36" s="49"/>
      <c r="DYN36" s="49"/>
      <c r="DYO36" s="24"/>
      <c r="DYP36" s="24"/>
      <c r="DYQ36" s="23"/>
      <c r="DYR36" s="23"/>
      <c r="DYS36" s="48"/>
      <c r="DYT36" s="48"/>
      <c r="DYU36" s="48"/>
      <c r="DYV36" s="48"/>
      <c r="DYW36" s="49"/>
      <c r="DYX36" s="49"/>
      <c r="DYY36" s="49"/>
      <c r="DYZ36" s="49"/>
      <c r="DZA36" s="24"/>
      <c r="DZB36" s="24"/>
      <c r="DZC36" s="23"/>
      <c r="DZD36" s="23"/>
      <c r="DZE36" s="48"/>
      <c r="DZF36" s="48"/>
      <c r="DZG36" s="48"/>
      <c r="DZH36" s="48"/>
      <c r="DZI36" s="49"/>
      <c r="DZJ36" s="49"/>
      <c r="DZK36" s="49"/>
      <c r="DZL36" s="49"/>
      <c r="DZM36" s="24"/>
      <c r="DZN36" s="24"/>
      <c r="DZO36" s="23"/>
      <c r="DZP36" s="23"/>
      <c r="DZQ36" s="48"/>
      <c r="DZR36" s="48"/>
      <c r="DZS36" s="48"/>
      <c r="DZT36" s="48"/>
      <c r="DZU36" s="49"/>
      <c r="DZV36" s="49"/>
      <c r="DZW36" s="49"/>
      <c r="DZX36" s="49"/>
      <c r="DZY36" s="24"/>
      <c r="DZZ36" s="24"/>
      <c r="EAA36" s="23"/>
      <c r="EAB36" s="23"/>
      <c r="EAC36" s="48"/>
      <c r="EAD36" s="48"/>
      <c r="EAE36" s="48"/>
      <c r="EAF36" s="48"/>
      <c r="EAG36" s="49"/>
      <c r="EAH36" s="49"/>
      <c r="EAI36" s="49"/>
      <c r="EAJ36" s="49"/>
      <c r="EAK36" s="24"/>
      <c r="EAL36" s="24"/>
      <c r="EAM36" s="23"/>
      <c r="EAN36" s="23"/>
      <c r="EAO36" s="48"/>
      <c r="EAP36" s="48"/>
      <c r="EAQ36" s="48"/>
      <c r="EAR36" s="48"/>
      <c r="EAS36" s="49"/>
      <c r="EAT36" s="49"/>
      <c r="EAU36" s="49"/>
      <c r="EAV36" s="49"/>
      <c r="EAW36" s="24"/>
      <c r="EAX36" s="24"/>
      <c r="EAY36" s="23"/>
      <c r="EAZ36" s="23"/>
      <c r="EBA36" s="48"/>
      <c r="EBB36" s="48"/>
      <c r="EBC36" s="48"/>
      <c r="EBD36" s="48"/>
      <c r="EBE36" s="49"/>
      <c r="EBF36" s="49"/>
      <c r="EBG36" s="49"/>
      <c r="EBH36" s="49"/>
      <c r="EBI36" s="24"/>
      <c r="EBJ36" s="24"/>
      <c r="EBK36" s="23"/>
      <c r="EBL36" s="23"/>
      <c r="EBM36" s="48"/>
      <c r="EBN36" s="48"/>
      <c r="EBO36" s="48"/>
      <c r="EBP36" s="48"/>
      <c r="EBQ36" s="49"/>
      <c r="EBR36" s="49"/>
      <c r="EBS36" s="49"/>
      <c r="EBT36" s="49"/>
      <c r="EBU36" s="24"/>
      <c r="EBV36" s="24"/>
      <c r="EBW36" s="23"/>
      <c r="EBX36" s="23"/>
      <c r="EBY36" s="48"/>
      <c r="EBZ36" s="48"/>
      <c r="ECA36" s="48"/>
      <c r="ECB36" s="48"/>
      <c r="ECC36" s="49"/>
      <c r="ECD36" s="49"/>
      <c r="ECE36" s="49"/>
      <c r="ECF36" s="49"/>
      <c r="ECG36" s="24"/>
      <c r="ECH36" s="24"/>
      <c r="ECI36" s="23"/>
      <c r="ECJ36" s="23"/>
      <c r="ECK36" s="48"/>
      <c r="ECL36" s="48"/>
      <c r="ECM36" s="48"/>
      <c r="ECN36" s="48"/>
      <c r="ECO36" s="49"/>
      <c r="ECP36" s="49"/>
      <c r="ECQ36" s="49"/>
      <c r="ECR36" s="49"/>
      <c r="ECS36" s="24"/>
      <c r="ECT36" s="24"/>
      <c r="ECU36" s="23"/>
      <c r="ECV36" s="23"/>
      <c r="ECW36" s="48"/>
      <c r="ECX36" s="48"/>
      <c r="ECY36" s="48"/>
      <c r="ECZ36" s="48"/>
      <c r="EDA36" s="49"/>
      <c r="EDB36" s="49"/>
      <c r="EDC36" s="49"/>
      <c r="EDD36" s="49"/>
      <c r="EDE36" s="24"/>
      <c r="EDF36" s="24"/>
      <c r="EDG36" s="23"/>
      <c r="EDH36" s="23"/>
      <c r="EDI36" s="48"/>
      <c r="EDJ36" s="48"/>
      <c r="EDK36" s="48"/>
      <c r="EDL36" s="48"/>
      <c r="EDM36" s="49"/>
      <c r="EDN36" s="49"/>
      <c r="EDO36" s="49"/>
      <c r="EDP36" s="49"/>
      <c r="EDQ36" s="24"/>
      <c r="EDR36" s="24"/>
      <c r="EDS36" s="23"/>
      <c r="EDT36" s="23"/>
      <c r="EDU36" s="48"/>
      <c r="EDV36" s="48"/>
      <c r="EDW36" s="48"/>
      <c r="EDX36" s="48"/>
      <c r="EDY36" s="49"/>
      <c r="EDZ36" s="49"/>
      <c r="EEA36" s="49"/>
      <c r="EEB36" s="49"/>
      <c r="EEC36" s="24"/>
      <c r="EED36" s="24"/>
      <c r="EEE36" s="23"/>
      <c r="EEF36" s="23"/>
      <c r="EEG36" s="48"/>
      <c r="EEH36" s="48"/>
      <c r="EEI36" s="48"/>
      <c r="EEJ36" s="48"/>
      <c r="EEK36" s="49"/>
      <c r="EEL36" s="49"/>
      <c r="EEM36" s="49"/>
      <c r="EEN36" s="49"/>
      <c r="EEO36" s="24"/>
      <c r="EEP36" s="24"/>
      <c r="EEQ36" s="23"/>
      <c r="EER36" s="23"/>
      <c r="EES36" s="48"/>
      <c r="EET36" s="48"/>
      <c r="EEU36" s="48"/>
      <c r="EEV36" s="48"/>
      <c r="EEW36" s="49"/>
      <c r="EEX36" s="49"/>
      <c r="EEY36" s="49"/>
      <c r="EEZ36" s="49"/>
      <c r="EFA36" s="24"/>
      <c r="EFB36" s="24"/>
      <c r="EFC36" s="23"/>
      <c r="EFD36" s="23"/>
      <c r="EFE36" s="48"/>
      <c r="EFF36" s="48"/>
      <c r="EFG36" s="48"/>
      <c r="EFH36" s="48"/>
      <c r="EFI36" s="49"/>
      <c r="EFJ36" s="49"/>
      <c r="EFK36" s="49"/>
      <c r="EFL36" s="49"/>
      <c r="EFM36" s="24"/>
      <c r="EFN36" s="24"/>
      <c r="EFO36" s="23"/>
      <c r="EFP36" s="23"/>
      <c r="EFQ36" s="48"/>
      <c r="EFR36" s="48"/>
      <c r="EFS36" s="48"/>
      <c r="EFT36" s="48"/>
      <c r="EFU36" s="49"/>
      <c r="EFV36" s="49"/>
      <c r="EFW36" s="49"/>
      <c r="EFX36" s="49"/>
      <c r="EFY36" s="24"/>
      <c r="EFZ36" s="24"/>
      <c r="EGA36" s="23"/>
      <c r="EGB36" s="23"/>
      <c r="EGC36" s="48"/>
      <c r="EGD36" s="48"/>
      <c r="EGE36" s="48"/>
      <c r="EGF36" s="48"/>
      <c r="EGG36" s="49"/>
      <c r="EGH36" s="49"/>
      <c r="EGI36" s="49"/>
      <c r="EGJ36" s="49"/>
      <c r="EGK36" s="24"/>
      <c r="EGL36" s="24"/>
      <c r="EGM36" s="23"/>
      <c r="EGN36" s="23"/>
      <c r="EGO36" s="48"/>
      <c r="EGP36" s="48"/>
      <c r="EGQ36" s="48"/>
      <c r="EGR36" s="48"/>
      <c r="EGS36" s="49"/>
      <c r="EGT36" s="49"/>
      <c r="EGU36" s="49"/>
      <c r="EGV36" s="49"/>
      <c r="EGW36" s="24"/>
      <c r="EGX36" s="24"/>
      <c r="EGY36" s="23"/>
      <c r="EGZ36" s="23"/>
      <c r="EHA36" s="48"/>
      <c r="EHB36" s="48"/>
      <c r="EHC36" s="48"/>
      <c r="EHD36" s="48"/>
      <c r="EHE36" s="49"/>
      <c r="EHF36" s="49"/>
      <c r="EHG36" s="49"/>
      <c r="EHH36" s="49"/>
      <c r="EHI36" s="24"/>
      <c r="EHJ36" s="24"/>
      <c r="EHK36" s="23"/>
      <c r="EHL36" s="23"/>
      <c r="EHM36" s="48"/>
      <c r="EHN36" s="48"/>
      <c r="EHO36" s="48"/>
      <c r="EHP36" s="48"/>
      <c r="EHQ36" s="49"/>
      <c r="EHR36" s="49"/>
      <c r="EHS36" s="49"/>
      <c r="EHT36" s="49"/>
      <c r="EHU36" s="24"/>
      <c r="EHV36" s="24"/>
      <c r="EHW36" s="23"/>
      <c r="EHX36" s="23"/>
      <c r="EHY36" s="48"/>
      <c r="EHZ36" s="48"/>
      <c r="EIA36" s="48"/>
      <c r="EIB36" s="48"/>
      <c r="EIC36" s="49"/>
      <c r="EID36" s="49"/>
      <c r="EIE36" s="49"/>
      <c r="EIF36" s="49"/>
      <c r="EIG36" s="24"/>
      <c r="EIH36" s="24"/>
      <c r="EII36" s="23"/>
      <c r="EIJ36" s="23"/>
      <c r="EIK36" s="48"/>
      <c r="EIL36" s="48"/>
      <c r="EIM36" s="48"/>
      <c r="EIN36" s="48"/>
      <c r="EIO36" s="49"/>
      <c r="EIP36" s="49"/>
      <c r="EIQ36" s="49"/>
      <c r="EIR36" s="49"/>
      <c r="EIS36" s="24"/>
      <c r="EIT36" s="24"/>
      <c r="EIU36" s="23"/>
      <c r="EIV36" s="23"/>
      <c r="EIW36" s="48"/>
      <c r="EIX36" s="48"/>
      <c r="EIY36" s="48"/>
      <c r="EIZ36" s="48"/>
      <c r="EJA36" s="49"/>
      <c r="EJB36" s="49"/>
      <c r="EJC36" s="49"/>
      <c r="EJD36" s="49"/>
      <c r="EJE36" s="24"/>
      <c r="EJF36" s="24"/>
      <c r="EJG36" s="23"/>
      <c r="EJH36" s="23"/>
      <c r="EJI36" s="48"/>
      <c r="EJJ36" s="48"/>
      <c r="EJK36" s="48"/>
      <c r="EJL36" s="48"/>
      <c r="EJM36" s="49"/>
      <c r="EJN36" s="49"/>
      <c r="EJO36" s="49"/>
      <c r="EJP36" s="49"/>
      <c r="EJQ36" s="24"/>
      <c r="EJR36" s="24"/>
      <c r="EJS36" s="23"/>
      <c r="EJT36" s="23"/>
      <c r="EJU36" s="48"/>
      <c r="EJV36" s="48"/>
      <c r="EJW36" s="48"/>
      <c r="EJX36" s="48"/>
      <c r="EJY36" s="49"/>
      <c r="EJZ36" s="49"/>
      <c r="EKA36" s="49"/>
      <c r="EKB36" s="49"/>
      <c r="EKC36" s="24"/>
      <c r="EKD36" s="24"/>
      <c r="EKE36" s="23"/>
      <c r="EKF36" s="23"/>
      <c r="EKG36" s="48"/>
      <c r="EKH36" s="48"/>
      <c r="EKI36" s="48"/>
      <c r="EKJ36" s="48"/>
      <c r="EKK36" s="49"/>
      <c r="EKL36" s="49"/>
      <c r="EKM36" s="49"/>
      <c r="EKN36" s="49"/>
      <c r="EKO36" s="24"/>
      <c r="EKP36" s="24"/>
      <c r="EKQ36" s="23"/>
      <c r="EKR36" s="23"/>
      <c r="EKS36" s="48"/>
      <c r="EKT36" s="48"/>
      <c r="EKU36" s="48"/>
      <c r="EKV36" s="48"/>
      <c r="EKW36" s="49"/>
      <c r="EKX36" s="49"/>
      <c r="EKY36" s="49"/>
      <c r="EKZ36" s="49"/>
      <c r="ELA36" s="24"/>
      <c r="ELB36" s="24"/>
      <c r="ELC36" s="23"/>
      <c r="ELD36" s="23"/>
      <c r="ELE36" s="48"/>
      <c r="ELF36" s="48"/>
      <c r="ELG36" s="48"/>
      <c r="ELH36" s="48"/>
      <c r="ELI36" s="49"/>
      <c r="ELJ36" s="49"/>
      <c r="ELK36" s="49"/>
      <c r="ELL36" s="49"/>
      <c r="ELM36" s="24"/>
      <c r="ELN36" s="24"/>
      <c r="ELO36" s="23"/>
      <c r="ELP36" s="23"/>
      <c r="ELQ36" s="48"/>
      <c r="ELR36" s="48"/>
      <c r="ELS36" s="48"/>
      <c r="ELT36" s="48"/>
      <c r="ELU36" s="49"/>
      <c r="ELV36" s="49"/>
      <c r="ELW36" s="49"/>
      <c r="ELX36" s="49"/>
      <c r="ELY36" s="24"/>
      <c r="ELZ36" s="24"/>
      <c r="EMA36" s="23"/>
      <c r="EMB36" s="23"/>
      <c r="EMC36" s="48"/>
      <c r="EMD36" s="48"/>
      <c r="EME36" s="48"/>
      <c r="EMF36" s="48"/>
      <c r="EMG36" s="49"/>
      <c r="EMH36" s="49"/>
      <c r="EMI36" s="49"/>
      <c r="EMJ36" s="49"/>
      <c r="EMK36" s="24"/>
      <c r="EML36" s="24"/>
      <c r="EMM36" s="23"/>
      <c r="EMN36" s="23"/>
      <c r="EMO36" s="48"/>
      <c r="EMP36" s="48"/>
      <c r="EMQ36" s="48"/>
      <c r="EMR36" s="48"/>
      <c r="EMS36" s="49"/>
      <c r="EMT36" s="49"/>
      <c r="EMU36" s="49"/>
      <c r="EMV36" s="49"/>
      <c r="EMW36" s="24"/>
      <c r="EMX36" s="24"/>
      <c r="EMY36" s="23"/>
      <c r="EMZ36" s="23"/>
      <c r="ENA36" s="48"/>
      <c r="ENB36" s="48"/>
      <c r="ENC36" s="48"/>
      <c r="END36" s="48"/>
      <c r="ENE36" s="49"/>
      <c r="ENF36" s="49"/>
      <c r="ENG36" s="49"/>
      <c r="ENH36" s="49"/>
      <c r="ENI36" s="24"/>
      <c r="ENJ36" s="24"/>
      <c r="ENK36" s="23"/>
      <c r="ENL36" s="23"/>
      <c r="ENM36" s="48"/>
      <c r="ENN36" s="48"/>
      <c r="ENO36" s="48"/>
      <c r="ENP36" s="48"/>
      <c r="ENQ36" s="49"/>
      <c r="ENR36" s="49"/>
      <c r="ENS36" s="49"/>
      <c r="ENT36" s="49"/>
      <c r="ENU36" s="24"/>
      <c r="ENV36" s="24"/>
      <c r="ENW36" s="23"/>
      <c r="ENX36" s="23"/>
      <c r="ENY36" s="48"/>
      <c r="ENZ36" s="48"/>
      <c r="EOA36" s="48"/>
      <c r="EOB36" s="48"/>
      <c r="EOC36" s="49"/>
      <c r="EOD36" s="49"/>
      <c r="EOE36" s="49"/>
      <c r="EOF36" s="49"/>
      <c r="EOG36" s="24"/>
      <c r="EOH36" s="24"/>
      <c r="EOI36" s="23"/>
      <c r="EOJ36" s="23"/>
      <c r="EOK36" s="48"/>
      <c r="EOL36" s="48"/>
      <c r="EOM36" s="48"/>
      <c r="EON36" s="48"/>
      <c r="EOO36" s="49"/>
      <c r="EOP36" s="49"/>
      <c r="EOQ36" s="49"/>
      <c r="EOR36" s="49"/>
      <c r="EOS36" s="24"/>
      <c r="EOT36" s="24"/>
      <c r="EOU36" s="23"/>
      <c r="EOV36" s="23"/>
      <c r="EOW36" s="48"/>
      <c r="EOX36" s="48"/>
      <c r="EOY36" s="48"/>
      <c r="EOZ36" s="48"/>
      <c r="EPA36" s="49"/>
      <c r="EPB36" s="49"/>
      <c r="EPC36" s="49"/>
      <c r="EPD36" s="49"/>
      <c r="EPE36" s="24"/>
      <c r="EPF36" s="24"/>
      <c r="EPG36" s="23"/>
      <c r="EPH36" s="23"/>
      <c r="EPI36" s="48"/>
      <c r="EPJ36" s="48"/>
      <c r="EPK36" s="48"/>
      <c r="EPL36" s="48"/>
      <c r="EPM36" s="49"/>
      <c r="EPN36" s="49"/>
      <c r="EPO36" s="49"/>
      <c r="EPP36" s="49"/>
      <c r="EPQ36" s="24"/>
      <c r="EPR36" s="24"/>
      <c r="EPS36" s="23"/>
      <c r="EPT36" s="23"/>
      <c r="EPU36" s="48"/>
      <c r="EPV36" s="48"/>
      <c r="EPW36" s="48"/>
      <c r="EPX36" s="48"/>
      <c r="EPY36" s="49"/>
      <c r="EPZ36" s="49"/>
      <c r="EQA36" s="49"/>
      <c r="EQB36" s="49"/>
      <c r="EQC36" s="24"/>
      <c r="EQD36" s="24"/>
      <c r="EQE36" s="23"/>
      <c r="EQF36" s="23"/>
      <c r="EQG36" s="48"/>
      <c r="EQH36" s="48"/>
      <c r="EQI36" s="48"/>
      <c r="EQJ36" s="48"/>
      <c r="EQK36" s="49"/>
      <c r="EQL36" s="49"/>
      <c r="EQM36" s="49"/>
      <c r="EQN36" s="49"/>
      <c r="EQO36" s="24"/>
      <c r="EQP36" s="24"/>
      <c r="EQQ36" s="23"/>
      <c r="EQR36" s="23"/>
      <c r="EQS36" s="48"/>
      <c r="EQT36" s="48"/>
      <c r="EQU36" s="48"/>
      <c r="EQV36" s="48"/>
      <c r="EQW36" s="49"/>
      <c r="EQX36" s="49"/>
      <c r="EQY36" s="49"/>
      <c r="EQZ36" s="49"/>
      <c r="ERA36" s="24"/>
      <c r="ERB36" s="24"/>
      <c r="ERC36" s="23"/>
      <c r="ERD36" s="23"/>
      <c r="ERE36" s="48"/>
      <c r="ERF36" s="48"/>
      <c r="ERG36" s="48"/>
      <c r="ERH36" s="48"/>
      <c r="ERI36" s="49"/>
      <c r="ERJ36" s="49"/>
      <c r="ERK36" s="49"/>
      <c r="ERL36" s="49"/>
      <c r="ERM36" s="24"/>
      <c r="ERN36" s="24"/>
      <c r="ERO36" s="23"/>
      <c r="ERP36" s="23"/>
      <c r="ERQ36" s="48"/>
      <c r="ERR36" s="48"/>
      <c r="ERS36" s="48"/>
      <c r="ERT36" s="48"/>
      <c r="ERU36" s="49"/>
      <c r="ERV36" s="49"/>
      <c r="ERW36" s="49"/>
      <c r="ERX36" s="49"/>
      <c r="ERY36" s="24"/>
      <c r="ERZ36" s="24"/>
      <c r="ESA36" s="23"/>
      <c r="ESB36" s="23"/>
      <c r="ESC36" s="48"/>
      <c r="ESD36" s="48"/>
      <c r="ESE36" s="48"/>
      <c r="ESF36" s="48"/>
      <c r="ESG36" s="49"/>
      <c r="ESH36" s="49"/>
      <c r="ESI36" s="49"/>
      <c r="ESJ36" s="49"/>
      <c r="ESK36" s="24"/>
      <c r="ESL36" s="24"/>
      <c r="ESM36" s="23"/>
      <c r="ESN36" s="23"/>
      <c r="ESO36" s="48"/>
      <c r="ESP36" s="48"/>
      <c r="ESQ36" s="48"/>
      <c r="ESR36" s="48"/>
      <c r="ESS36" s="49"/>
      <c r="EST36" s="49"/>
      <c r="ESU36" s="49"/>
      <c r="ESV36" s="49"/>
      <c r="ESW36" s="24"/>
      <c r="ESX36" s="24"/>
      <c r="ESY36" s="23"/>
      <c r="ESZ36" s="23"/>
      <c r="ETA36" s="48"/>
      <c r="ETB36" s="48"/>
      <c r="ETC36" s="48"/>
      <c r="ETD36" s="48"/>
      <c r="ETE36" s="49"/>
      <c r="ETF36" s="49"/>
      <c r="ETG36" s="49"/>
      <c r="ETH36" s="49"/>
      <c r="ETI36" s="24"/>
      <c r="ETJ36" s="24"/>
      <c r="ETK36" s="23"/>
      <c r="ETL36" s="23"/>
      <c r="ETM36" s="48"/>
      <c r="ETN36" s="48"/>
      <c r="ETO36" s="48"/>
      <c r="ETP36" s="48"/>
      <c r="ETQ36" s="49"/>
      <c r="ETR36" s="49"/>
      <c r="ETS36" s="49"/>
      <c r="ETT36" s="49"/>
      <c r="ETU36" s="24"/>
      <c r="ETV36" s="24"/>
      <c r="ETW36" s="23"/>
      <c r="ETX36" s="23"/>
      <c r="ETY36" s="48"/>
      <c r="ETZ36" s="48"/>
      <c r="EUA36" s="48"/>
      <c r="EUB36" s="48"/>
      <c r="EUC36" s="49"/>
      <c r="EUD36" s="49"/>
      <c r="EUE36" s="49"/>
      <c r="EUF36" s="49"/>
      <c r="EUG36" s="24"/>
      <c r="EUH36" s="24"/>
      <c r="EUI36" s="23"/>
      <c r="EUJ36" s="23"/>
      <c r="EUK36" s="48"/>
      <c r="EUL36" s="48"/>
      <c r="EUM36" s="48"/>
      <c r="EUN36" s="48"/>
      <c r="EUO36" s="49"/>
      <c r="EUP36" s="49"/>
      <c r="EUQ36" s="49"/>
      <c r="EUR36" s="49"/>
      <c r="EUS36" s="24"/>
      <c r="EUT36" s="24"/>
      <c r="EUU36" s="23"/>
      <c r="EUV36" s="23"/>
      <c r="EUW36" s="48"/>
      <c r="EUX36" s="48"/>
      <c r="EUY36" s="48"/>
      <c r="EUZ36" s="48"/>
      <c r="EVA36" s="49"/>
      <c r="EVB36" s="49"/>
      <c r="EVC36" s="49"/>
      <c r="EVD36" s="49"/>
      <c r="EVE36" s="24"/>
      <c r="EVF36" s="24"/>
      <c r="EVG36" s="23"/>
      <c r="EVH36" s="23"/>
      <c r="EVI36" s="48"/>
      <c r="EVJ36" s="48"/>
      <c r="EVK36" s="48"/>
      <c r="EVL36" s="48"/>
      <c r="EVM36" s="49"/>
      <c r="EVN36" s="49"/>
      <c r="EVO36" s="49"/>
      <c r="EVP36" s="49"/>
      <c r="EVQ36" s="24"/>
      <c r="EVR36" s="24"/>
      <c r="EVS36" s="23"/>
      <c r="EVT36" s="23"/>
      <c r="EVU36" s="48"/>
      <c r="EVV36" s="48"/>
      <c r="EVW36" s="48"/>
      <c r="EVX36" s="48"/>
      <c r="EVY36" s="49"/>
      <c r="EVZ36" s="49"/>
      <c r="EWA36" s="49"/>
      <c r="EWB36" s="49"/>
      <c r="EWC36" s="24"/>
      <c r="EWD36" s="24"/>
      <c r="EWE36" s="23"/>
      <c r="EWF36" s="23"/>
      <c r="EWG36" s="48"/>
      <c r="EWH36" s="48"/>
      <c r="EWI36" s="48"/>
      <c r="EWJ36" s="48"/>
      <c r="EWK36" s="49"/>
      <c r="EWL36" s="49"/>
      <c r="EWM36" s="49"/>
      <c r="EWN36" s="49"/>
      <c r="EWO36" s="24"/>
      <c r="EWP36" s="24"/>
      <c r="EWQ36" s="23"/>
      <c r="EWR36" s="23"/>
      <c r="EWS36" s="48"/>
      <c r="EWT36" s="48"/>
      <c r="EWU36" s="48"/>
      <c r="EWV36" s="48"/>
      <c r="EWW36" s="49"/>
      <c r="EWX36" s="49"/>
      <c r="EWY36" s="49"/>
      <c r="EWZ36" s="49"/>
      <c r="EXA36" s="24"/>
      <c r="EXB36" s="24"/>
      <c r="EXC36" s="23"/>
      <c r="EXD36" s="23"/>
      <c r="EXE36" s="48"/>
      <c r="EXF36" s="48"/>
      <c r="EXG36" s="48"/>
      <c r="EXH36" s="48"/>
      <c r="EXI36" s="49"/>
      <c r="EXJ36" s="49"/>
      <c r="EXK36" s="49"/>
      <c r="EXL36" s="49"/>
      <c r="EXM36" s="24"/>
      <c r="EXN36" s="24"/>
      <c r="EXO36" s="23"/>
      <c r="EXP36" s="23"/>
      <c r="EXQ36" s="48"/>
      <c r="EXR36" s="48"/>
      <c r="EXS36" s="48"/>
      <c r="EXT36" s="48"/>
      <c r="EXU36" s="49"/>
      <c r="EXV36" s="49"/>
      <c r="EXW36" s="49"/>
      <c r="EXX36" s="49"/>
      <c r="EXY36" s="24"/>
      <c r="EXZ36" s="24"/>
      <c r="EYA36" s="23"/>
      <c r="EYB36" s="23"/>
      <c r="EYC36" s="48"/>
      <c r="EYD36" s="48"/>
      <c r="EYE36" s="48"/>
      <c r="EYF36" s="48"/>
      <c r="EYG36" s="49"/>
      <c r="EYH36" s="49"/>
      <c r="EYI36" s="49"/>
      <c r="EYJ36" s="49"/>
      <c r="EYK36" s="24"/>
      <c r="EYL36" s="24"/>
      <c r="EYM36" s="23"/>
      <c r="EYN36" s="23"/>
      <c r="EYO36" s="48"/>
      <c r="EYP36" s="48"/>
      <c r="EYQ36" s="48"/>
      <c r="EYR36" s="48"/>
      <c r="EYS36" s="49"/>
      <c r="EYT36" s="49"/>
      <c r="EYU36" s="49"/>
      <c r="EYV36" s="49"/>
      <c r="EYW36" s="24"/>
      <c r="EYX36" s="24"/>
      <c r="EYY36" s="23"/>
      <c r="EYZ36" s="23"/>
      <c r="EZA36" s="48"/>
      <c r="EZB36" s="48"/>
      <c r="EZC36" s="48"/>
      <c r="EZD36" s="48"/>
      <c r="EZE36" s="49"/>
      <c r="EZF36" s="49"/>
      <c r="EZG36" s="49"/>
      <c r="EZH36" s="49"/>
      <c r="EZI36" s="24"/>
      <c r="EZJ36" s="24"/>
      <c r="EZK36" s="23"/>
      <c r="EZL36" s="23"/>
      <c r="EZM36" s="48"/>
      <c r="EZN36" s="48"/>
      <c r="EZO36" s="48"/>
      <c r="EZP36" s="48"/>
      <c r="EZQ36" s="49"/>
      <c r="EZR36" s="49"/>
      <c r="EZS36" s="49"/>
      <c r="EZT36" s="49"/>
      <c r="EZU36" s="24"/>
      <c r="EZV36" s="24"/>
      <c r="EZW36" s="23"/>
      <c r="EZX36" s="23"/>
      <c r="EZY36" s="48"/>
      <c r="EZZ36" s="48"/>
      <c r="FAA36" s="48"/>
      <c r="FAB36" s="48"/>
      <c r="FAC36" s="49"/>
      <c r="FAD36" s="49"/>
      <c r="FAE36" s="49"/>
      <c r="FAF36" s="49"/>
      <c r="FAG36" s="24"/>
      <c r="FAH36" s="24"/>
      <c r="FAI36" s="23"/>
      <c r="FAJ36" s="23"/>
      <c r="FAK36" s="48"/>
      <c r="FAL36" s="48"/>
      <c r="FAM36" s="48"/>
      <c r="FAN36" s="48"/>
      <c r="FAO36" s="49"/>
      <c r="FAP36" s="49"/>
      <c r="FAQ36" s="49"/>
      <c r="FAR36" s="49"/>
      <c r="FAS36" s="24"/>
      <c r="FAT36" s="24"/>
      <c r="FAU36" s="23"/>
      <c r="FAV36" s="23"/>
      <c r="FAW36" s="48"/>
      <c r="FAX36" s="48"/>
      <c r="FAY36" s="48"/>
      <c r="FAZ36" s="48"/>
      <c r="FBA36" s="49"/>
      <c r="FBB36" s="49"/>
      <c r="FBC36" s="49"/>
      <c r="FBD36" s="49"/>
      <c r="FBE36" s="24"/>
      <c r="FBF36" s="24"/>
      <c r="FBG36" s="23"/>
      <c r="FBH36" s="23"/>
      <c r="FBI36" s="48"/>
      <c r="FBJ36" s="48"/>
      <c r="FBK36" s="48"/>
      <c r="FBL36" s="48"/>
      <c r="FBM36" s="49"/>
      <c r="FBN36" s="49"/>
      <c r="FBO36" s="49"/>
      <c r="FBP36" s="49"/>
      <c r="FBQ36" s="24"/>
      <c r="FBR36" s="24"/>
      <c r="FBS36" s="23"/>
      <c r="FBT36" s="23"/>
      <c r="FBU36" s="48"/>
      <c r="FBV36" s="48"/>
      <c r="FBW36" s="48"/>
      <c r="FBX36" s="48"/>
      <c r="FBY36" s="49"/>
      <c r="FBZ36" s="49"/>
      <c r="FCA36" s="49"/>
      <c r="FCB36" s="49"/>
      <c r="FCC36" s="24"/>
      <c r="FCD36" s="24"/>
      <c r="FCE36" s="23"/>
      <c r="FCF36" s="23"/>
      <c r="FCG36" s="48"/>
      <c r="FCH36" s="48"/>
      <c r="FCI36" s="48"/>
      <c r="FCJ36" s="48"/>
      <c r="FCK36" s="49"/>
      <c r="FCL36" s="49"/>
      <c r="FCM36" s="49"/>
      <c r="FCN36" s="49"/>
      <c r="FCO36" s="24"/>
      <c r="FCP36" s="24"/>
      <c r="FCQ36" s="23"/>
      <c r="FCR36" s="23"/>
      <c r="FCS36" s="48"/>
      <c r="FCT36" s="48"/>
      <c r="FCU36" s="48"/>
      <c r="FCV36" s="48"/>
      <c r="FCW36" s="49"/>
      <c r="FCX36" s="49"/>
      <c r="FCY36" s="49"/>
      <c r="FCZ36" s="49"/>
      <c r="FDA36" s="24"/>
      <c r="FDB36" s="24"/>
      <c r="FDC36" s="23"/>
      <c r="FDD36" s="23"/>
      <c r="FDE36" s="48"/>
      <c r="FDF36" s="48"/>
      <c r="FDG36" s="48"/>
      <c r="FDH36" s="48"/>
      <c r="FDI36" s="49"/>
      <c r="FDJ36" s="49"/>
      <c r="FDK36" s="49"/>
      <c r="FDL36" s="49"/>
      <c r="FDM36" s="24"/>
      <c r="FDN36" s="24"/>
      <c r="FDO36" s="23"/>
      <c r="FDP36" s="23"/>
      <c r="FDQ36" s="48"/>
      <c r="FDR36" s="48"/>
      <c r="FDS36" s="48"/>
      <c r="FDT36" s="48"/>
      <c r="FDU36" s="49"/>
      <c r="FDV36" s="49"/>
      <c r="FDW36" s="49"/>
      <c r="FDX36" s="49"/>
      <c r="FDY36" s="24"/>
      <c r="FDZ36" s="24"/>
      <c r="FEA36" s="23"/>
      <c r="FEB36" s="23"/>
      <c r="FEC36" s="48"/>
      <c r="FED36" s="48"/>
      <c r="FEE36" s="48"/>
      <c r="FEF36" s="48"/>
      <c r="FEG36" s="49"/>
      <c r="FEH36" s="49"/>
      <c r="FEI36" s="49"/>
      <c r="FEJ36" s="49"/>
      <c r="FEK36" s="24"/>
      <c r="FEL36" s="24"/>
      <c r="FEM36" s="23"/>
      <c r="FEN36" s="23"/>
      <c r="FEO36" s="48"/>
      <c r="FEP36" s="48"/>
      <c r="FEQ36" s="48"/>
      <c r="FER36" s="48"/>
      <c r="FES36" s="49"/>
      <c r="FET36" s="49"/>
      <c r="FEU36" s="49"/>
      <c r="FEV36" s="49"/>
      <c r="FEW36" s="24"/>
      <c r="FEX36" s="24"/>
      <c r="FEY36" s="23"/>
      <c r="FEZ36" s="23"/>
      <c r="FFA36" s="48"/>
      <c r="FFB36" s="48"/>
      <c r="FFC36" s="48"/>
      <c r="FFD36" s="48"/>
      <c r="FFE36" s="49"/>
      <c r="FFF36" s="49"/>
      <c r="FFG36" s="49"/>
      <c r="FFH36" s="49"/>
      <c r="FFI36" s="24"/>
      <c r="FFJ36" s="24"/>
      <c r="FFK36" s="23"/>
      <c r="FFL36" s="23"/>
      <c r="FFM36" s="48"/>
      <c r="FFN36" s="48"/>
      <c r="FFO36" s="48"/>
      <c r="FFP36" s="48"/>
      <c r="FFQ36" s="49"/>
      <c r="FFR36" s="49"/>
      <c r="FFS36" s="49"/>
      <c r="FFT36" s="49"/>
      <c r="FFU36" s="24"/>
      <c r="FFV36" s="24"/>
      <c r="FFW36" s="23"/>
      <c r="FFX36" s="23"/>
      <c r="FFY36" s="48"/>
      <c r="FFZ36" s="48"/>
      <c r="FGA36" s="48"/>
      <c r="FGB36" s="48"/>
      <c r="FGC36" s="49"/>
      <c r="FGD36" s="49"/>
      <c r="FGE36" s="49"/>
      <c r="FGF36" s="49"/>
      <c r="FGG36" s="24"/>
      <c r="FGH36" s="24"/>
      <c r="FGI36" s="23"/>
      <c r="FGJ36" s="23"/>
      <c r="FGK36" s="48"/>
      <c r="FGL36" s="48"/>
      <c r="FGM36" s="48"/>
      <c r="FGN36" s="48"/>
      <c r="FGO36" s="49"/>
      <c r="FGP36" s="49"/>
      <c r="FGQ36" s="49"/>
      <c r="FGR36" s="49"/>
      <c r="FGS36" s="24"/>
      <c r="FGT36" s="24"/>
      <c r="FGU36" s="23"/>
      <c r="FGV36" s="23"/>
      <c r="FGW36" s="48"/>
      <c r="FGX36" s="48"/>
      <c r="FGY36" s="48"/>
      <c r="FGZ36" s="48"/>
      <c r="FHA36" s="49"/>
      <c r="FHB36" s="49"/>
      <c r="FHC36" s="49"/>
      <c r="FHD36" s="49"/>
      <c r="FHE36" s="24"/>
      <c r="FHF36" s="24"/>
      <c r="FHG36" s="23"/>
      <c r="FHH36" s="23"/>
      <c r="FHI36" s="48"/>
      <c r="FHJ36" s="48"/>
      <c r="FHK36" s="48"/>
      <c r="FHL36" s="48"/>
      <c r="FHM36" s="49"/>
      <c r="FHN36" s="49"/>
      <c r="FHO36" s="49"/>
      <c r="FHP36" s="49"/>
      <c r="FHQ36" s="24"/>
      <c r="FHR36" s="24"/>
      <c r="FHS36" s="23"/>
      <c r="FHT36" s="23"/>
      <c r="FHU36" s="48"/>
      <c r="FHV36" s="48"/>
      <c r="FHW36" s="48"/>
      <c r="FHX36" s="48"/>
      <c r="FHY36" s="49"/>
      <c r="FHZ36" s="49"/>
      <c r="FIA36" s="49"/>
      <c r="FIB36" s="49"/>
      <c r="FIC36" s="24"/>
      <c r="FID36" s="24"/>
      <c r="FIE36" s="23"/>
      <c r="FIF36" s="23"/>
      <c r="FIG36" s="48"/>
      <c r="FIH36" s="48"/>
      <c r="FII36" s="48"/>
      <c r="FIJ36" s="48"/>
      <c r="FIK36" s="49"/>
      <c r="FIL36" s="49"/>
      <c r="FIM36" s="49"/>
      <c r="FIN36" s="49"/>
      <c r="FIO36" s="24"/>
      <c r="FIP36" s="24"/>
      <c r="FIQ36" s="23"/>
      <c r="FIR36" s="23"/>
      <c r="FIS36" s="48"/>
      <c r="FIT36" s="48"/>
      <c r="FIU36" s="48"/>
      <c r="FIV36" s="48"/>
      <c r="FIW36" s="49"/>
      <c r="FIX36" s="49"/>
      <c r="FIY36" s="49"/>
      <c r="FIZ36" s="49"/>
      <c r="FJA36" s="24"/>
      <c r="FJB36" s="24"/>
      <c r="FJC36" s="23"/>
      <c r="FJD36" s="23"/>
      <c r="FJE36" s="48"/>
      <c r="FJF36" s="48"/>
      <c r="FJG36" s="48"/>
      <c r="FJH36" s="48"/>
      <c r="FJI36" s="49"/>
      <c r="FJJ36" s="49"/>
      <c r="FJK36" s="49"/>
      <c r="FJL36" s="49"/>
      <c r="FJM36" s="24"/>
      <c r="FJN36" s="24"/>
      <c r="FJO36" s="23"/>
      <c r="FJP36" s="23"/>
      <c r="FJQ36" s="48"/>
      <c r="FJR36" s="48"/>
      <c r="FJS36" s="48"/>
      <c r="FJT36" s="48"/>
      <c r="FJU36" s="49"/>
      <c r="FJV36" s="49"/>
      <c r="FJW36" s="49"/>
      <c r="FJX36" s="49"/>
      <c r="FJY36" s="24"/>
      <c r="FJZ36" s="24"/>
      <c r="FKA36" s="23"/>
      <c r="FKB36" s="23"/>
      <c r="FKC36" s="48"/>
      <c r="FKD36" s="48"/>
      <c r="FKE36" s="48"/>
      <c r="FKF36" s="48"/>
      <c r="FKG36" s="49"/>
      <c r="FKH36" s="49"/>
      <c r="FKI36" s="49"/>
      <c r="FKJ36" s="49"/>
      <c r="FKK36" s="24"/>
      <c r="FKL36" s="24"/>
      <c r="FKM36" s="23"/>
      <c r="FKN36" s="23"/>
      <c r="FKO36" s="48"/>
      <c r="FKP36" s="48"/>
      <c r="FKQ36" s="48"/>
      <c r="FKR36" s="48"/>
      <c r="FKS36" s="49"/>
      <c r="FKT36" s="49"/>
      <c r="FKU36" s="49"/>
      <c r="FKV36" s="49"/>
      <c r="FKW36" s="24"/>
      <c r="FKX36" s="24"/>
      <c r="FKY36" s="23"/>
      <c r="FKZ36" s="23"/>
      <c r="FLA36" s="48"/>
      <c r="FLB36" s="48"/>
      <c r="FLC36" s="48"/>
      <c r="FLD36" s="48"/>
      <c r="FLE36" s="49"/>
      <c r="FLF36" s="49"/>
      <c r="FLG36" s="49"/>
      <c r="FLH36" s="49"/>
      <c r="FLI36" s="24"/>
      <c r="FLJ36" s="24"/>
      <c r="FLK36" s="23"/>
      <c r="FLL36" s="23"/>
      <c r="FLM36" s="48"/>
      <c r="FLN36" s="48"/>
      <c r="FLO36" s="48"/>
      <c r="FLP36" s="48"/>
      <c r="FLQ36" s="49"/>
      <c r="FLR36" s="49"/>
      <c r="FLS36" s="49"/>
      <c r="FLT36" s="49"/>
      <c r="FLU36" s="24"/>
      <c r="FLV36" s="24"/>
      <c r="FLW36" s="23"/>
      <c r="FLX36" s="23"/>
      <c r="FLY36" s="48"/>
      <c r="FLZ36" s="48"/>
      <c r="FMA36" s="48"/>
      <c r="FMB36" s="48"/>
      <c r="FMC36" s="49"/>
      <c r="FMD36" s="49"/>
      <c r="FME36" s="49"/>
      <c r="FMF36" s="49"/>
      <c r="FMG36" s="24"/>
      <c r="FMH36" s="24"/>
      <c r="FMI36" s="23"/>
      <c r="FMJ36" s="23"/>
      <c r="FMK36" s="48"/>
      <c r="FML36" s="48"/>
      <c r="FMM36" s="48"/>
      <c r="FMN36" s="48"/>
      <c r="FMO36" s="49"/>
      <c r="FMP36" s="49"/>
      <c r="FMQ36" s="49"/>
      <c r="FMR36" s="49"/>
      <c r="FMS36" s="24"/>
      <c r="FMT36" s="24"/>
      <c r="FMU36" s="23"/>
      <c r="FMV36" s="23"/>
      <c r="FMW36" s="48"/>
      <c r="FMX36" s="48"/>
      <c r="FMY36" s="48"/>
      <c r="FMZ36" s="48"/>
      <c r="FNA36" s="49"/>
      <c r="FNB36" s="49"/>
      <c r="FNC36" s="49"/>
      <c r="FND36" s="49"/>
      <c r="FNE36" s="24"/>
      <c r="FNF36" s="24"/>
      <c r="FNG36" s="23"/>
      <c r="FNH36" s="23"/>
      <c r="FNI36" s="48"/>
      <c r="FNJ36" s="48"/>
      <c r="FNK36" s="48"/>
      <c r="FNL36" s="48"/>
      <c r="FNM36" s="49"/>
      <c r="FNN36" s="49"/>
      <c r="FNO36" s="49"/>
      <c r="FNP36" s="49"/>
      <c r="FNQ36" s="24"/>
      <c r="FNR36" s="24"/>
      <c r="FNS36" s="23"/>
      <c r="FNT36" s="23"/>
      <c r="FNU36" s="48"/>
      <c r="FNV36" s="48"/>
      <c r="FNW36" s="48"/>
      <c r="FNX36" s="48"/>
      <c r="FNY36" s="49"/>
      <c r="FNZ36" s="49"/>
      <c r="FOA36" s="49"/>
      <c r="FOB36" s="49"/>
      <c r="FOC36" s="24"/>
      <c r="FOD36" s="24"/>
      <c r="FOE36" s="23"/>
      <c r="FOF36" s="23"/>
      <c r="FOG36" s="48"/>
      <c r="FOH36" s="48"/>
      <c r="FOI36" s="48"/>
      <c r="FOJ36" s="48"/>
      <c r="FOK36" s="49"/>
      <c r="FOL36" s="49"/>
      <c r="FOM36" s="49"/>
      <c r="FON36" s="49"/>
      <c r="FOO36" s="24"/>
      <c r="FOP36" s="24"/>
      <c r="FOQ36" s="23"/>
      <c r="FOR36" s="23"/>
      <c r="FOS36" s="48"/>
      <c r="FOT36" s="48"/>
      <c r="FOU36" s="48"/>
      <c r="FOV36" s="48"/>
      <c r="FOW36" s="49"/>
      <c r="FOX36" s="49"/>
      <c r="FOY36" s="49"/>
      <c r="FOZ36" s="49"/>
      <c r="FPA36" s="24"/>
      <c r="FPB36" s="24"/>
      <c r="FPC36" s="23"/>
      <c r="FPD36" s="23"/>
      <c r="FPE36" s="48"/>
      <c r="FPF36" s="48"/>
      <c r="FPG36" s="48"/>
      <c r="FPH36" s="48"/>
      <c r="FPI36" s="49"/>
      <c r="FPJ36" s="49"/>
      <c r="FPK36" s="49"/>
      <c r="FPL36" s="49"/>
      <c r="FPM36" s="24"/>
      <c r="FPN36" s="24"/>
      <c r="FPO36" s="23"/>
      <c r="FPP36" s="23"/>
      <c r="FPQ36" s="48"/>
      <c r="FPR36" s="48"/>
      <c r="FPS36" s="48"/>
      <c r="FPT36" s="48"/>
      <c r="FPU36" s="49"/>
      <c r="FPV36" s="49"/>
      <c r="FPW36" s="49"/>
      <c r="FPX36" s="49"/>
      <c r="FPY36" s="24"/>
      <c r="FPZ36" s="24"/>
      <c r="FQA36" s="23"/>
      <c r="FQB36" s="23"/>
      <c r="FQC36" s="48"/>
      <c r="FQD36" s="48"/>
      <c r="FQE36" s="48"/>
      <c r="FQF36" s="48"/>
      <c r="FQG36" s="49"/>
      <c r="FQH36" s="49"/>
      <c r="FQI36" s="49"/>
      <c r="FQJ36" s="49"/>
      <c r="FQK36" s="24"/>
      <c r="FQL36" s="24"/>
      <c r="FQM36" s="23"/>
      <c r="FQN36" s="23"/>
      <c r="FQO36" s="48"/>
      <c r="FQP36" s="48"/>
      <c r="FQQ36" s="48"/>
      <c r="FQR36" s="48"/>
      <c r="FQS36" s="49"/>
      <c r="FQT36" s="49"/>
      <c r="FQU36" s="49"/>
      <c r="FQV36" s="49"/>
      <c r="FQW36" s="24"/>
      <c r="FQX36" s="24"/>
      <c r="FQY36" s="23"/>
      <c r="FQZ36" s="23"/>
      <c r="FRA36" s="48"/>
      <c r="FRB36" s="48"/>
      <c r="FRC36" s="48"/>
      <c r="FRD36" s="48"/>
      <c r="FRE36" s="49"/>
      <c r="FRF36" s="49"/>
      <c r="FRG36" s="49"/>
      <c r="FRH36" s="49"/>
      <c r="FRI36" s="24"/>
      <c r="FRJ36" s="24"/>
      <c r="FRK36" s="23"/>
      <c r="FRL36" s="23"/>
      <c r="FRM36" s="48"/>
      <c r="FRN36" s="48"/>
      <c r="FRO36" s="48"/>
      <c r="FRP36" s="48"/>
      <c r="FRQ36" s="49"/>
      <c r="FRR36" s="49"/>
      <c r="FRS36" s="49"/>
      <c r="FRT36" s="49"/>
      <c r="FRU36" s="24"/>
      <c r="FRV36" s="24"/>
      <c r="FRW36" s="23"/>
      <c r="FRX36" s="23"/>
      <c r="FRY36" s="48"/>
      <c r="FRZ36" s="48"/>
      <c r="FSA36" s="48"/>
      <c r="FSB36" s="48"/>
      <c r="FSC36" s="49"/>
      <c r="FSD36" s="49"/>
      <c r="FSE36" s="49"/>
      <c r="FSF36" s="49"/>
      <c r="FSG36" s="24"/>
      <c r="FSH36" s="24"/>
      <c r="FSI36" s="23"/>
      <c r="FSJ36" s="23"/>
      <c r="FSK36" s="48"/>
      <c r="FSL36" s="48"/>
      <c r="FSM36" s="48"/>
      <c r="FSN36" s="48"/>
      <c r="FSO36" s="49"/>
      <c r="FSP36" s="49"/>
      <c r="FSQ36" s="49"/>
      <c r="FSR36" s="49"/>
      <c r="FSS36" s="24"/>
      <c r="FST36" s="24"/>
      <c r="FSU36" s="23"/>
      <c r="FSV36" s="23"/>
      <c r="FSW36" s="48"/>
      <c r="FSX36" s="48"/>
      <c r="FSY36" s="48"/>
      <c r="FSZ36" s="48"/>
      <c r="FTA36" s="49"/>
      <c r="FTB36" s="49"/>
      <c r="FTC36" s="49"/>
      <c r="FTD36" s="49"/>
      <c r="FTE36" s="24"/>
      <c r="FTF36" s="24"/>
      <c r="FTG36" s="23"/>
      <c r="FTH36" s="23"/>
      <c r="FTI36" s="48"/>
      <c r="FTJ36" s="48"/>
      <c r="FTK36" s="48"/>
      <c r="FTL36" s="48"/>
      <c r="FTM36" s="49"/>
      <c r="FTN36" s="49"/>
      <c r="FTO36" s="49"/>
      <c r="FTP36" s="49"/>
      <c r="FTQ36" s="24"/>
      <c r="FTR36" s="24"/>
      <c r="FTS36" s="23"/>
      <c r="FTT36" s="23"/>
      <c r="FTU36" s="48"/>
      <c r="FTV36" s="48"/>
      <c r="FTW36" s="48"/>
      <c r="FTX36" s="48"/>
      <c r="FTY36" s="49"/>
      <c r="FTZ36" s="49"/>
      <c r="FUA36" s="49"/>
      <c r="FUB36" s="49"/>
      <c r="FUC36" s="24"/>
      <c r="FUD36" s="24"/>
      <c r="FUE36" s="23"/>
      <c r="FUF36" s="23"/>
      <c r="FUG36" s="48"/>
      <c r="FUH36" s="48"/>
      <c r="FUI36" s="48"/>
      <c r="FUJ36" s="48"/>
      <c r="FUK36" s="49"/>
      <c r="FUL36" s="49"/>
      <c r="FUM36" s="49"/>
      <c r="FUN36" s="49"/>
      <c r="FUO36" s="24"/>
      <c r="FUP36" s="24"/>
      <c r="FUQ36" s="23"/>
      <c r="FUR36" s="23"/>
      <c r="FUS36" s="48"/>
      <c r="FUT36" s="48"/>
      <c r="FUU36" s="48"/>
      <c r="FUV36" s="48"/>
      <c r="FUW36" s="49"/>
      <c r="FUX36" s="49"/>
      <c r="FUY36" s="49"/>
      <c r="FUZ36" s="49"/>
      <c r="FVA36" s="24"/>
      <c r="FVB36" s="24"/>
      <c r="FVC36" s="23"/>
      <c r="FVD36" s="23"/>
      <c r="FVE36" s="48"/>
      <c r="FVF36" s="48"/>
      <c r="FVG36" s="48"/>
      <c r="FVH36" s="48"/>
      <c r="FVI36" s="49"/>
      <c r="FVJ36" s="49"/>
      <c r="FVK36" s="49"/>
      <c r="FVL36" s="49"/>
      <c r="FVM36" s="24"/>
      <c r="FVN36" s="24"/>
      <c r="FVO36" s="23"/>
      <c r="FVP36" s="23"/>
      <c r="FVQ36" s="48"/>
      <c r="FVR36" s="48"/>
      <c r="FVS36" s="48"/>
      <c r="FVT36" s="48"/>
      <c r="FVU36" s="49"/>
      <c r="FVV36" s="49"/>
      <c r="FVW36" s="49"/>
      <c r="FVX36" s="49"/>
      <c r="FVY36" s="24"/>
      <c r="FVZ36" s="24"/>
      <c r="FWA36" s="23"/>
      <c r="FWB36" s="23"/>
      <c r="FWC36" s="48"/>
      <c r="FWD36" s="48"/>
      <c r="FWE36" s="48"/>
      <c r="FWF36" s="48"/>
      <c r="FWG36" s="49"/>
      <c r="FWH36" s="49"/>
      <c r="FWI36" s="49"/>
      <c r="FWJ36" s="49"/>
      <c r="FWK36" s="24"/>
      <c r="FWL36" s="24"/>
      <c r="FWM36" s="23"/>
      <c r="FWN36" s="23"/>
      <c r="FWO36" s="48"/>
      <c r="FWP36" s="48"/>
      <c r="FWQ36" s="48"/>
      <c r="FWR36" s="48"/>
      <c r="FWS36" s="49"/>
      <c r="FWT36" s="49"/>
      <c r="FWU36" s="49"/>
      <c r="FWV36" s="49"/>
      <c r="FWW36" s="24"/>
      <c r="FWX36" s="24"/>
      <c r="FWY36" s="23"/>
      <c r="FWZ36" s="23"/>
      <c r="FXA36" s="48"/>
      <c r="FXB36" s="48"/>
      <c r="FXC36" s="48"/>
      <c r="FXD36" s="48"/>
      <c r="FXE36" s="49"/>
      <c r="FXF36" s="49"/>
      <c r="FXG36" s="49"/>
      <c r="FXH36" s="49"/>
      <c r="FXI36" s="24"/>
      <c r="FXJ36" s="24"/>
      <c r="FXK36" s="23"/>
      <c r="FXL36" s="23"/>
      <c r="FXM36" s="48"/>
      <c r="FXN36" s="48"/>
      <c r="FXO36" s="48"/>
      <c r="FXP36" s="48"/>
      <c r="FXQ36" s="49"/>
      <c r="FXR36" s="49"/>
      <c r="FXS36" s="49"/>
      <c r="FXT36" s="49"/>
      <c r="FXU36" s="24"/>
      <c r="FXV36" s="24"/>
      <c r="FXW36" s="23"/>
      <c r="FXX36" s="23"/>
      <c r="FXY36" s="48"/>
      <c r="FXZ36" s="48"/>
      <c r="FYA36" s="48"/>
      <c r="FYB36" s="48"/>
      <c r="FYC36" s="49"/>
      <c r="FYD36" s="49"/>
      <c r="FYE36" s="49"/>
      <c r="FYF36" s="49"/>
      <c r="FYG36" s="24"/>
      <c r="FYH36" s="24"/>
      <c r="FYI36" s="23"/>
      <c r="FYJ36" s="23"/>
      <c r="FYK36" s="48"/>
      <c r="FYL36" s="48"/>
      <c r="FYM36" s="48"/>
      <c r="FYN36" s="48"/>
      <c r="FYO36" s="49"/>
      <c r="FYP36" s="49"/>
      <c r="FYQ36" s="49"/>
      <c r="FYR36" s="49"/>
      <c r="FYS36" s="24"/>
      <c r="FYT36" s="24"/>
      <c r="FYU36" s="23"/>
      <c r="FYV36" s="23"/>
      <c r="FYW36" s="48"/>
      <c r="FYX36" s="48"/>
      <c r="FYY36" s="48"/>
      <c r="FYZ36" s="48"/>
      <c r="FZA36" s="49"/>
      <c r="FZB36" s="49"/>
      <c r="FZC36" s="49"/>
      <c r="FZD36" s="49"/>
      <c r="FZE36" s="24"/>
      <c r="FZF36" s="24"/>
      <c r="FZG36" s="23"/>
      <c r="FZH36" s="23"/>
      <c r="FZI36" s="48"/>
      <c r="FZJ36" s="48"/>
      <c r="FZK36" s="48"/>
      <c r="FZL36" s="48"/>
      <c r="FZM36" s="49"/>
      <c r="FZN36" s="49"/>
      <c r="FZO36" s="49"/>
      <c r="FZP36" s="49"/>
      <c r="FZQ36" s="24"/>
      <c r="FZR36" s="24"/>
      <c r="FZS36" s="23"/>
      <c r="FZT36" s="23"/>
      <c r="FZU36" s="48"/>
      <c r="FZV36" s="48"/>
      <c r="FZW36" s="48"/>
      <c r="FZX36" s="48"/>
      <c r="FZY36" s="49"/>
      <c r="FZZ36" s="49"/>
      <c r="GAA36" s="49"/>
      <c r="GAB36" s="49"/>
      <c r="GAC36" s="24"/>
      <c r="GAD36" s="24"/>
      <c r="GAE36" s="23"/>
      <c r="GAF36" s="23"/>
      <c r="GAG36" s="48"/>
      <c r="GAH36" s="48"/>
      <c r="GAI36" s="48"/>
      <c r="GAJ36" s="48"/>
      <c r="GAK36" s="49"/>
      <c r="GAL36" s="49"/>
      <c r="GAM36" s="49"/>
      <c r="GAN36" s="49"/>
      <c r="GAO36" s="24"/>
      <c r="GAP36" s="24"/>
      <c r="GAQ36" s="23"/>
      <c r="GAR36" s="23"/>
      <c r="GAS36" s="48"/>
      <c r="GAT36" s="48"/>
      <c r="GAU36" s="48"/>
      <c r="GAV36" s="48"/>
      <c r="GAW36" s="49"/>
      <c r="GAX36" s="49"/>
      <c r="GAY36" s="49"/>
      <c r="GAZ36" s="49"/>
      <c r="GBA36" s="24"/>
      <c r="GBB36" s="24"/>
      <c r="GBC36" s="23"/>
      <c r="GBD36" s="23"/>
      <c r="GBE36" s="48"/>
      <c r="GBF36" s="48"/>
      <c r="GBG36" s="48"/>
      <c r="GBH36" s="48"/>
      <c r="GBI36" s="49"/>
      <c r="GBJ36" s="49"/>
      <c r="GBK36" s="49"/>
      <c r="GBL36" s="49"/>
      <c r="GBM36" s="24"/>
      <c r="GBN36" s="24"/>
      <c r="GBO36" s="23"/>
      <c r="GBP36" s="23"/>
      <c r="GBQ36" s="48"/>
      <c r="GBR36" s="48"/>
      <c r="GBS36" s="48"/>
      <c r="GBT36" s="48"/>
      <c r="GBU36" s="49"/>
      <c r="GBV36" s="49"/>
      <c r="GBW36" s="49"/>
      <c r="GBX36" s="49"/>
      <c r="GBY36" s="24"/>
      <c r="GBZ36" s="24"/>
      <c r="GCA36" s="23"/>
      <c r="GCB36" s="23"/>
      <c r="GCC36" s="48"/>
      <c r="GCD36" s="48"/>
      <c r="GCE36" s="48"/>
      <c r="GCF36" s="48"/>
      <c r="GCG36" s="49"/>
      <c r="GCH36" s="49"/>
      <c r="GCI36" s="49"/>
      <c r="GCJ36" s="49"/>
      <c r="GCK36" s="24"/>
      <c r="GCL36" s="24"/>
      <c r="GCM36" s="23"/>
      <c r="GCN36" s="23"/>
      <c r="GCO36" s="48"/>
      <c r="GCP36" s="48"/>
      <c r="GCQ36" s="48"/>
      <c r="GCR36" s="48"/>
      <c r="GCS36" s="49"/>
      <c r="GCT36" s="49"/>
      <c r="GCU36" s="49"/>
      <c r="GCV36" s="49"/>
      <c r="GCW36" s="24"/>
      <c r="GCX36" s="24"/>
      <c r="GCY36" s="23"/>
      <c r="GCZ36" s="23"/>
      <c r="GDA36" s="48"/>
      <c r="GDB36" s="48"/>
      <c r="GDC36" s="48"/>
      <c r="GDD36" s="48"/>
      <c r="GDE36" s="49"/>
      <c r="GDF36" s="49"/>
      <c r="GDG36" s="49"/>
      <c r="GDH36" s="49"/>
      <c r="GDI36" s="24"/>
      <c r="GDJ36" s="24"/>
      <c r="GDK36" s="23"/>
      <c r="GDL36" s="23"/>
      <c r="GDM36" s="48"/>
      <c r="GDN36" s="48"/>
      <c r="GDO36" s="48"/>
      <c r="GDP36" s="48"/>
      <c r="GDQ36" s="49"/>
      <c r="GDR36" s="49"/>
      <c r="GDS36" s="49"/>
      <c r="GDT36" s="49"/>
      <c r="GDU36" s="24"/>
      <c r="GDV36" s="24"/>
      <c r="GDW36" s="23"/>
      <c r="GDX36" s="23"/>
      <c r="GDY36" s="48"/>
      <c r="GDZ36" s="48"/>
      <c r="GEA36" s="48"/>
      <c r="GEB36" s="48"/>
      <c r="GEC36" s="49"/>
      <c r="GED36" s="49"/>
      <c r="GEE36" s="49"/>
      <c r="GEF36" s="49"/>
      <c r="GEG36" s="24"/>
      <c r="GEH36" s="24"/>
      <c r="GEI36" s="23"/>
      <c r="GEJ36" s="23"/>
      <c r="GEK36" s="48"/>
      <c r="GEL36" s="48"/>
      <c r="GEM36" s="48"/>
      <c r="GEN36" s="48"/>
      <c r="GEO36" s="49"/>
      <c r="GEP36" s="49"/>
      <c r="GEQ36" s="49"/>
      <c r="GER36" s="49"/>
      <c r="GES36" s="24"/>
      <c r="GET36" s="24"/>
      <c r="GEU36" s="23"/>
      <c r="GEV36" s="23"/>
      <c r="GEW36" s="48"/>
      <c r="GEX36" s="48"/>
      <c r="GEY36" s="48"/>
      <c r="GEZ36" s="48"/>
      <c r="GFA36" s="49"/>
      <c r="GFB36" s="49"/>
      <c r="GFC36" s="49"/>
      <c r="GFD36" s="49"/>
      <c r="GFE36" s="24"/>
      <c r="GFF36" s="24"/>
      <c r="GFG36" s="23"/>
      <c r="GFH36" s="23"/>
      <c r="GFI36" s="48"/>
      <c r="GFJ36" s="48"/>
      <c r="GFK36" s="48"/>
      <c r="GFL36" s="48"/>
      <c r="GFM36" s="49"/>
      <c r="GFN36" s="49"/>
      <c r="GFO36" s="49"/>
      <c r="GFP36" s="49"/>
      <c r="GFQ36" s="24"/>
      <c r="GFR36" s="24"/>
      <c r="GFS36" s="23"/>
      <c r="GFT36" s="23"/>
      <c r="GFU36" s="48"/>
      <c r="GFV36" s="48"/>
      <c r="GFW36" s="48"/>
      <c r="GFX36" s="48"/>
      <c r="GFY36" s="49"/>
      <c r="GFZ36" s="49"/>
      <c r="GGA36" s="49"/>
      <c r="GGB36" s="49"/>
      <c r="GGC36" s="24"/>
      <c r="GGD36" s="24"/>
      <c r="GGE36" s="23"/>
      <c r="GGF36" s="23"/>
      <c r="GGG36" s="48"/>
      <c r="GGH36" s="48"/>
      <c r="GGI36" s="48"/>
      <c r="GGJ36" s="48"/>
      <c r="GGK36" s="49"/>
      <c r="GGL36" s="49"/>
      <c r="GGM36" s="49"/>
      <c r="GGN36" s="49"/>
      <c r="GGO36" s="24"/>
      <c r="GGP36" s="24"/>
      <c r="GGQ36" s="23"/>
      <c r="GGR36" s="23"/>
      <c r="GGS36" s="48"/>
      <c r="GGT36" s="48"/>
      <c r="GGU36" s="48"/>
      <c r="GGV36" s="48"/>
      <c r="GGW36" s="49"/>
      <c r="GGX36" s="49"/>
      <c r="GGY36" s="49"/>
      <c r="GGZ36" s="49"/>
      <c r="GHA36" s="24"/>
      <c r="GHB36" s="24"/>
      <c r="GHC36" s="23"/>
      <c r="GHD36" s="23"/>
      <c r="GHE36" s="48"/>
      <c r="GHF36" s="48"/>
      <c r="GHG36" s="48"/>
      <c r="GHH36" s="48"/>
      <c r="GHI36" s="49"/>
      <c r="GHJ36" s="49"/>
      <c r="GHK36" s="49"/>
      <c r="GHL36" s="49"/>
      <c r="GHM36" s="24"/>
      <c r="GHN36" s="24"/>
      <c r="GHO36" s="23"/>
      <c r="GHP36" s="23"/>
      <c r="GHQ36" s="48"/>
      <c r="GHR36" s="48"/>
      <c r="GHS36" s="48"/>
      <c r="GHT36" s="48"/>
      <c r="GHU36" s="49"/>
      <c r="GHV36" s="49"/>
      <c r="GHW36" s="49"/>
      <c r="GHX36" s="49"/>
      <c r="GHY36" s="24"/>
      <c r="GHZ36" s="24"/>
      <c r="GIA36" s="23"/>
      <c r="GIB36" s="23"/>
      <c r="GIC36" s="48"/>
      <c r="GID36" s="48"/>
      <c r="GIE36" s="48"/>
      <c r="GIF36" s="48"/>
      <c r="GIG36" s="49"/>
      <c r="GIH36" s="49"/>
      <c r="GII36" s="49"/>
      <c r="GIJ36" s="49"/>
      <c r="GIK36" s="24"/>
      <c r="GIL36" s="24"/>
      <c r="GIM36" s="23"/>
      <c r="GIN36" s="23"/>
      <c r="GIO36" s="48"/>
      <c r="GIP36" s="48"/>
      <c r="GIQ36" s="48"/>
      <c r="GIR36" s="48"/>
      <c r="GIS36" s="49"/>
      <c r="GIT36" s="49"/>
      <c r="GIU36" s="49"/>
      <c r="GIV36" s="49"/>
      <c r="GIW36" s="24"/>
      <c r="GIX36" s="24"/>
      <c r="GIY36" s="23"/>
      <c r="GIZ36" s="23"/>
      <c r="GJA36" s="48"/>
      <c r="GJB36" s="48"/>
      <c r="GJC36" s="48"/>
      <c r="GJD36" s="48"/>
      <c r="GJE36" s="49"/>
      <c r="GJF36" s="49"/>
      <c r="GJG36" s="49"/>
      <c r="GJH36" s="49"/>
      <c r="GJI36" s="24"/>
      <c r="GJJ36" s="24"/>
      <c r="GJK36" s="23"/>
      <c r="GJL36" s="23"/>
      <c r="GJM36" s="48"/>
      <c r="GJN36" s="48"/>
      <c r="GJO36" s="48"/>
      <c r="GJP36" s="48"/>
      <c r="GJQ36" s="49"/>
      <c r="GJR36" s="49"/>
      <c r="GJS36" s="49"/>
      <c r="GJT36" s="49"/>
      <c r="GJU36" s="24"/>
      <c r="GJV36" s="24"/>
      <c r="GJW36" s="23"/>
      <c r="GJX36" s="23"/>
      <c r="GJY36" s="48"/>
      <c r="GJZ36" s="48"/>
      <c r="GKA36" s="48"/>
      <c r="GKB36" s="48"/>
      <c r="GKC36" s="49"/>
      <c r="GKD36" s="49"/>
      <c r="GKE36" s="49"/>
      <c r="GKF36" s="49"/>
      <c r="GKG36" s="24"/>
      <c r="GKH36" s="24"/>
      <c r="GKI36" s="23"/>
      <c r="GKJ36" s="23"/>
      <c r="GKK36" s="48"/>
      <c r="GKL36" s="48"/>
      <c r="GKM36" s="48"/>
      <c r="GKN36" s="48"/>
      <c r="GKO36" s="49"/>
      <c r="GKP36" s="49"/>
      <c r="GKQ36" s="49"/>
      <c r="GKR36" s="49"/>
      <c r="GKS36" s="24"/>
      <c r="GKT36" s="24"/>
      <c r="GKU36" s="23"/>
      <c r="GKV36" s="23"/>
      <c r="GKW36" s="48"/>
      <c r="GKX36" s="48"/>
      <c r="GKY36" s="48"/>
      <c r="GKZ36" s="48"/>
      <c r="GLA36" s="49"/>
      <c r="GLB36" s="49"/>
      <c r="GLC36" s="49"/>
      <c r="GLD36" s="49"/>
      <c r="GLE36" s="24"/>
      <c r="GLF36" s="24"/>
      <c r="GLG36" s="23"/>
      <c r="GLH36" s="23"/>
      <c r="GLI36" s="48"/>
      <c r="GLJ36" s="48"/>
      <c r="GLK36" s="48"/>
      <c r="GLL36" s="48"/>
      <c r="GLM36" s="49"/>
      <c r="GLN36" s="49"/>
      <c r="GLO36" s="49"/>
      <c r="GLP36" s="49"/>
      <c r="GLQ36" s="24"/>
      <c r="GLR36" s="24"/>
      <c r="GLS36" s="23"/>
      <c r="GLT36" s="23"/>
      <c r="GLU36" s="48"/>
      <c r="GLV36" s="48"/>
      <c r="GLW36" s="48"/>
      <c r="GLX36" s="48"/>
      <c r="GLY36" s="49"/>
      <c r="GLZ36" s="49"/>
      <c r="GMA36" s="49"/>
      <c r="GMB36" s="49"/>
      <c r="GMC36" s="24"/>
      <c r="GMD36" s="24"/>
      <c r="GME36" s="23"/>
      <c r="GMF36" s="23"/>
      <c r="GMG36" s="48"/>
      <c r="GMH36" s="48"/>
      <c r="GMI36" s="48"/>
      <c r="GMJ36" s="48"/>
      <c r="GMK36" s="49"/>
      <c r="GML36" s="49"/>
      <c r="GMM36" s="49"/>
      <c r="GMN36" s="49"/>
      <c r="GMO36" s="24"/>
      <c r="GMP36" s="24"/>
      <c r="GMQ36" s="23"/>
      <c r="GMR36" s="23"/>
      <c r="GMS36" s="48"/>
      <c r="GMT36" s="48"/>
      <c r="GMU36" s="48"/>
      <c r="GMV36" s="48"/>
      <c r="GMW36" s="49"/>
      <c r="GMX36" s="49"/>
      <c r="GMY36" s="49"/>
      <c r="GMZ36" s="49"/>
      <c r="GNA36" s="24"/>
      <c r="GNB36" s="24"/>
      <c r="GNC36" s="23"/>
      <c r="GND36" s="23"/>
      <c r="GNE36" s="48"/>
      <c r="GNF36" s="48"/>
      <c r="GNG36" s="48"/>
      <c r="GNH36" s="48"/>
      <c r="GNI36" s="49"/>
      <c r="GNJ36" s="49"/>
      <c r="GNK36" s="49"/>
      <c r="GNL36" s="49"/>
      <c r="GNM36" s="24"/>
      <c r="GNN36" s="24"/>
      <c r="GNO36" s="23"/>
      <c r="GNP36" s="23"/>
      <c r="GNQ36" s="48"/>
      <c r="GNR36" s="48"/>
      <c r="GNS36" s="48"/>
      <c r="GNT36" s="48"/>
      <c r="GNU36" s="49"/>
      <c r="GNV36" s="49"/>
      <c r="GNW36" s="49"/>
      <c r="GNX36" s="49"/>
      <c r="GNY36" s="24"/>
      <c r="GNZ36" s="24"/>
      <c r="GOA36" s="23"/>
      <c r="GOB36" s="23"/>
      <c r="GOC36" s="48"/>
      <c r="GOD36" s="48"/>
      <c r="GOE36" s="48"/>
      <c r="GOF36" s="48"/>
      <c r="GOG36" s="49"/>
      <c r="GOH36" s="49"/>
      <c r="GOI36" s="49"/>
      <c r="GOJ36" s="49"/>
      <c r="GOK36" s="24"/>
      <c r="GOL36" s="24"/>
      <c r="GOM36" s="23"/>
      <c r="GON36" s="23"/>
      <c r="GOO36" s="48"/>
      <c r="GOP36" s="48"/>
      <c r="GOQ36" s="48"/>
      <c r="GOR36" s="48"/>
      <c r="GOS36" s="49"/>
      <c r="GOT36" s="49"/>
      <c r="GOU36" s="49"/>
      <c r="GOV36" s="49"/>
      <c r="GOW36" s="24"/>
      <c r="GOX36" s="24"/>
      <c r="GOY36" s="23"/>
      <c r="GOZ36" s="23"/>
      <c r="GPA36" s="48"/>
      <c r="GPB36" s="48"/>
      <c r="GPC36" s="48"/>
      <c r="GPD36" s="48"/>
      <c r="GPE36" s="49"/>
      <c r="GPF36" s="49"/>
      <c r="GPG36" s="49"/>
      <c r="GPH36" s="49"/>
      <c r="GPI36" s="24"/>
      <c r="GPJ36" s="24"/>
      <c r="GPK36" s="23"/>
      <c r="GPL36" s="23"/>
      <c r="GPM36" s="48"/>
      <c r="GPN36" s="48"/>
      <c r="GPO36" s="48"/>
      <c r="GPP36" s="48"/>
      <c r="GPQ36" s="49"/>
      <c r="GPR36" s="49"/>
      <c r="GPS36" s="49"/>
      <c r="GPT36" s="49"/>
      <c r="GPU36" s="24"/>
      <c r="GPV36" s="24"/>
      <c r="GPW36" s="23"/>
      <c r="GPX36" s="23"/>
      <c r="GPY36" s="48"/>
      <c r="GPZ36" s="48"/>
      <c r="GQA36" s="48"/>
      <c r="GQB36" s="48"/>
      <c r="GQC36" s="49"/>
      <c r="GQD36" s="49"/>
      <c r="GQE36" s="49"/>
      <c r="GQF36" s="49"/>
      <c r="GQG36" s="24"/>
      <c r="GQH36" s="24"/>
      <c r="GQI36" s="23"/>
      <c r="GQJ36" s="23"/>
      <c r="GQK36" s="48"/>
      <c r="GQL36" s="48"/>
      <c r="GQM36" s="48"/>
      <c r="GQN36" s="48"/>
      <c r="GQO36" s="49"/>
      <c r="GQP36" s="49"/>
      <c r="GQQ36" s="49"/>
      <c r="GQR36" s="49"/>
      <c r="GQS36" s="24"/>
      <c r="GQT36" s="24"/>
      <c r="GQU36" s="23"/>
      <c r="GQV36" s="23"/>
      <c r="GQW36" s="48"/>
      <c r="GQX36" s="48"/>
      <c r="GQY36" s="48"/>
      <c r="GQZ36" s="48"/>
      <c r="GRA36" s="49"/>
      <c r="GRB36" s="49"/>
      <c r="GRC36" s="49"/>
      <c r="GRD36" s="49"/>
      <c r="GRE36" s="24"/>
      <c r="GRF36" s="24"/>
      <c r="GRG36" s="23"/>
      <c r="GRH36" s="23"/>
      <c r="GRI36" s="48"/>
      <c r="GRJ36" s="48"/>
      <c r="GRK36" s="48"/>
      <c r="GRL36" s="48"/>
      <c r="GRM36" s="49"/>
      <c r="GRN36" s="49"/>
      <c r="GRO36" s="49"/>
      <c r="GRP36" s="49"/>
      <c r="GRQ36" s="24"/>
      <c r="GRR36" s="24"/>
      <c r="GRS36" s="23"/>
      <c r="GRT36" s="23"/>
      <c r="GRU36" s="48"/>
      <c r="GRV36" s="48"/>
      <c r="GRW36" s="48"/>
      <c r="GRX36" s="48"/>
      <c r="GRY36" s="49"/>
      <c r="GRZ36" s="49"/>
      <c r="GSA36" s="49"/>
      <c r="GSB36" s="49"/>
      <c r="GSC36" s="24"/>
      <c r="GSD36" s="24"/>
      <c r="GSE36" s="23"/>
      <c r="GSF36" s="23"/>
      <c r="GSG36" s="48"/>
      <c r="GSH36" s="48"/>
      <c r="GSI36" s="48"/>
      <c r="GSJ36" s="48"/>
      <c r="GSK36" s="49"/>
      <c r="GSL36" s="49"/>
      <c r="GSM36" s="49"/>
      <c r="GSN36" s="49"/>
      <c r="GSO36" s="24"/>
      <c r="GSP36" s="24"/>
      <c r="GSQ36" s="23"/>
      <c r="GSR36" s="23"/>
      <c r="GSS36" s="48"/>
      <c r="GST36" s="48"/>
      <c r="GSU36" s="48"/>
      <c r="GSV36" s="48"/>
      <c r="GSW36" s="49"/>
      <c r="GSX36" s="49"/>
      <c r="GSY36" s="49"/>
      <c r="GSZ36" s="49"/>
      <c r="GTA36" s="24"/>
      <c r="GTB36" s="24"/>
      <c r="GTC36" s="23"/>
      <c r="GTD36" s="23"/>
      <c r="GTE36" s="48"/>
      <c r="GTF36" s="48"/>
      <c r="GTG36" s="48"/>
      <c r="GTH36" s="48"/>
      <c r="GTI36" s="49"/>
      <c r="GTJ36" s="49"/>
      <c r="GTK36" s="49"/>
      <c r="GTL36" s="49"/>
      <c r="GTM36" s="24"/>
      <c r="GTN36" s="24"/>
      <c r="GTO36" s="23"/>
      <c r="GTP36" s="23"/>
      <c r="GTQ36" s="48"/>
      <c r="GTR36" s="48"/>
      <c r="GTS36" s="48"/>
      <c r="GTT36" s="48"/>
      <c r="GTU36" s="49"/>
      <c r="GTV36" s="49"/>
      <c r="GTW36" s="49"/>
      <c r="GTX36" s="49"/>
      <c r="GTY36" s="24"/>
      <c r="GTZ36" s="24"/>
      <c r="GUA36" s="23"/>
      <c r="GUB36" s="23"/>
      <c r="GUC36" s="48"/>
      <c r="GUD36" s="48"/>
      <c r="GUE36" s="48"/>
      <c r="GUF36" s="48"/>
      <c r="GUG36" s="49"/>
      <c r="GUH36" s="49"/>
      <c r="GUI36" s="49"/>
      <c r="GUJ36" s="49"/>
      <c r="GUK36" s="24"/>
      <c r="GUL36" s="24"/>
      <c r="GUM36" s="23"/>
      <c r="GUN36" s="23"/>
      <c r="GUO36" s="48"/>
      <c r="GUP36" s="48"/>
      <c r="GUQ36" s="48"/>
      <c r="GUR36" s="48"/>
      <c r="GUS36" s="49"/>
      <c r="GUT36" s="49"/>
      <c r="GUU36" s="49"/>
      <c r="GUV36" s="49"/>
      <c r="GUW36" s="24"/>
      <c r="GUX36" s="24"/>
      <c r="GUY36" s="23"/>
      <c r="GUZ36" s="23"/>
      <c r="GVA36" s="48"/>
      <c r="GVB36" s="48"/>
      <c r="GVC36" s="48"/>
      <c r="GVD36" s="48"/>
      <c r="GVE36" s="49"/>
      <c r="GVF36" s="49"/>
      <c r="GVG36" s="49"/>
      <c r="GVH36" s="49"/>
      <c r="GVI36" s="24"/>
      <c r="GVJ36" s="24"/>
      <c r="GVK36" s="23"/>
      <c r="GVL36" s="23"/>
      <c r="GVM36" s="48"/>
      <c r="GVN36" s="48"/>
      <c r="GVO36" s="48"/>
      <c r="GVP36" s="48"/>
      <c r="GVQ36" s="49"/>
      <c r="GVR36" s="49"/>
      <c r="GVS36" s="49"/>
      <c r="GVT36" s="49"/>
      <c r="GVU36" s="24"/>
      <c r="GVV36" s="24"/>
      <c r="GVW36" s="23"/>
      <c r="GVX36" s="23"/>
      <c r="GVY36" s="48"/>
      <c r="GVZ36" s="48"/>
      <c r="GWA36" s="48"/>
      <c r="GWB36" s="48"/>
      <c r="GWC36" s="49"/>
      <c r="GWD36" s="49"/>
      <c r="GWE36" s="49"/>
      <c r="GWF36" s="49"/>
      <c r="GWG36" s="24"/>
      <c r="GWH36" s="24"/>
      <c r="GWI36" s="23"/>
      <c r="GWJ36" s="23"/>
      <c r="GWK36" s="48"/>
      <c r="GWL36" s="48"/>
      <c r="GWM36" s="48"/>
      <c r="GWN36" s="48"/>
      <c r="GWO36" s="49"/>
      <c r="GWP36" s="49"/>
      <c r="GWQ36" s="49"/>
      <c r="GWR36" s="49"/>
      <c r="GWS36" s="24"/>
      <c r="GWT36" s="24"/>
      <c r="GWU36" s="23"/>
      <c r="GWV36" s="23"/>
      <c r="GWW36" s="48"/>
      <c r="GWX36" s="48"/>
      <c r="GWY36" s="48"/>
      <c r="GWZ36" s="48"/>
      <c r="GXA36" s="49"/>
      <c r="GXB36" s="49"/>
      <c r="GXC36" s="49"/>
      <c r="GXD36" s="49"/>
      <c r="GXE36" s="24"/>
      <c r="GXF36" s="24"/>
      <c r="GXG36" s="23"/>
      <c r="GXH36" s="23"/>
      <c r="GXI36" s="48"/>
      <c r="GXJ36" s="48"/>
      <c r="GXK36" s="48"/>
      <c r="GXL36" s="48"/>
      <c r="GXM36" s="49"/>
      <c r="GXN36" s="49"/>
      <c r="GXO36" s="49"/>
      <c r="GXP36" s="49"/>
      <c r="GXQ36" s="24"/>
      <c r="GXR36" s="24"/>
      <c r="GXS36" s="23"/>
      <c r="GXT36" s="23"/>
      <c r="GXU36" s="48"/>
      <c r="GXV36" s="48"/>
      <c r="GXW36" s="48"/>
      <c r="GXX36" s="48"/>
      <c r="GXY36" s="49"/>
      <c r="GXZ36" s="49"/>
      <c r="GYA36" s="49"/>
      <c r="GYB36" s="49"/>
      <c r="GYC36" s="24"/>
      <c r="GYD36" s="24"/>
      <c r="GYE36" s="23"/>
      <c r="GYF36" s="23"/>
      <c r="GYG36" s="48"/>
      <c r="GYH36" s="48"/>
      <c r="GYI36" s="48"/>
      <c r="GYJ36" s="48"/>
      <c r="GYK36" s="49"/>
      <c r="GYL36" s="49"/>
      <c r="GYM36" s="49"/>
      <c r="GYN36" s="49"/>
      <c r="GYO36" s="24"/>
      <c r="GYP36" s="24"/>
      <c r="GYQ36" s="23"/>
      <c r="GYR36" s="23"/>
      <c r="GYS36" s="48"/>
      <c r="GYT36" s="48"/>
      <c r="GYU36" s="48"/>
      <c r="GYV36" s="48"/>
      <c r="GYW36" s="49"/>
      <c r="GYX36" s="49"/>
      <c r="GYY36" s="49"/>
      <c r="GYZ36" s="49"/>
      <c r="GZA36" s="24"/>
      <c r="GZB36" s="24"/>
      <c r="GZC36" s="23"/>
      <c r="GZD36" s="23"/>
      <c r="GZE36" s="48"/>
      <c r="GZF36" s="48"/>
      <c r="GZG36" s="48"/>
      <c r="GZH36" s="48"/>
      <c r="GZI36" s="49"/>
      <c r="GZJ36" s="49"/>
      <c r="GZK36" s="49"/>
      <c r="GZL36" s="49"/>
      <c r="GZM36" s="24"/>
      <c r="GZN36" s="24"/>
      <c r="GZO36" s="23"/>
      <c r="GZP36" s="23"/>
      <c r="GZQ36" s="48"/>
      <c r="GZR36" s="48"/>
      <c r="GZS36" s="48"/>
      <c r="GZT36" s="48"/>
      <c r="GZU36" s="49"/>
      <c r="GZV36" s="49"/>
      <c r="GZW36" s="49"/>
      <c r="GZX36" s="49"/>
      <c r="GZY36" s="24"/>
      <c r="GZZ36" s="24"/>
      <c r="HAA36" s="23"/>
      <c r="HAB36" s="23"/>
      <c r="HAC36" s="48"/>
      <c r="HAD36" s="48"/>
      <c r="HAE36" s="48"/>
      <c r="HAF36" s="48"/>
      <c r="HAG36" s="49"/>
      <c r="HAH36" s="49"/>
      <c r="HAI36" s="49"/>
      <c r="HAJ36" s="49"/>
      <c r="HAK36" s="24"/>
      <c r="HAL36" s="24"/>
      <c r="HAM36" s="23"/>
      <c r="HAN36" s="23"/>
      <c r="HAO36" s="48"/>
      <c r="HAP36" s="48"/>
      <c r="HAQ36" s="48"/>
      <c r="HAR36" s="48"/>
      <c r="HAS36" s="49"/>
      <c r="HAT36" s="49"/>
      <c r="HAU36" s="49"/>
      <c r="HAV36" s="49"/>
      <c r="HAW36" s="24"/>
      <c r="HAX36" s="24"/>
      <c r="HAY36" s="23"/>
      <c r="HAZ36" s="23"/>
      <c r="HBA36" s="48"/>
      <c r="HBB36" s="48"/>
      <c r="HBC36" s="48"/>
      <c r="HBD36" s="48"/>
      <c r="HBE36" s="49"/>
      <c r="HBF36" s="49"/>
      <c r="HBG36" s="49"/>
      <c r="HBH36" s="49"/>
      <c r="HBI36" s="24"/>
      <c r="HBJ36" s="24"/>
      <c r="HBK36" s="23"/>
      <c r="HBL36" s="23"/>
      <c r="HBM36" s="48"/>
      <c r="HBN36" s="48"/>
      <c r="HBO36" s="48"/>
      <c r="HBP36" s="48"/>
      <c r="HBQ36" s="49"/>
      <c r="HBR36" s="49"/>
      <c r="HBS36" s="49"/>
      <c r="HBT36" s="49"/>
      <c r="HBU36" s="24"/>
      <c r="HBV36" s="24"/>
      <c r="HBW36" s="23"/>
      <c r="HBX36" s="23"/>
      <c r="HBY36" s="48"/>
      <c r="HBZ36" s="48"/>
      <c r="HCA36" s="48"/>
      <c r="HCB36" s="48"/>
      <c r="HCC36" s="49"/>
      <c r="HCD36" s="49"/>
      <c r="HCE36" s="49"/>
      <c r="HCF36" s="49"/>
      <c r="HCG36" s="24"/>
      <c r="HCH36" s="24"/>
      <c r="HCI36" s="23"/>
      <c r="HCJ36" s="23"/>
      <c r="HCK36" s="48"/>
      <c r="HCL36" s="48"/>
      <c r="HCM36" s="48"/>
      <c r="HCN36" s="48"/>
      <c r="HCO36" s="49"/>
      <c r="HCP36" s="49"/>
      <c r="HCQ36" s="49"/>
      <c r="HCR36" s="49"/>
      <c r="HCS36" s="24"/>
      <c r="HCT36" s="24"/>
      <c r="HCU36" s="23"/>
      <c r="HCV36" s="23"/>
      <c r="HCW36" s="48"/>
      <c r="HCX36" s="48"/>
      <c r="HCY36" s="48"/>
      <c r="HCZ36" s="48"/>
      <c r="HDA36" s="49"/>
      <c r="HDB36" s="49"/>
      <c r="HDC36" s="49"/>
      <c r="HDD36" s="49"/>
      <c r="HDE36" s="24"/>
      <c r="HDF36" s="24"/>
      <c r="HDG36" s="23"/>
      <c r="HDH36" s="23"/>
      <c r="HDI36" s="48"/>
      <c r="HDJ36" s="48"/>
      <c r="HDK36" s="48"/>
      <c r="HDL36" s="48"/>
      <c r="HDM36" s="49"/>
      <c r="HDN36" s="49"/>
      <c r="HDO36" s="49"/>
      <c r="HDP36" s="49"/>
      <c r="HDQ36" s="24"/>
      <c r="HDR36" s="24"/>
      <c r="HDS36" s="23"/>
      <c r="HDT36" s="23"/>
      <c r="HDU36" s="48"/>
      <c r="HDV36" s="48"/>
      <c r="HDW36" s="48"/>
      <c r="HDX36" s="48"/>
      <c r="HDY36" s="49"/>
      <c r="HDZ36" s="49"/>
      <c r="HEA36" s="49"/>
      <c r="HEB36" s="49"/>
      <c r="HEC36" s="24"/>
      <c r="HED36" s="24"/>
      <c r="HEE36" s="23"/>
      <c r="HEF36" s="23"/>
      <c r="HEG36" s="48"/>
      <c r="HEH36" s="48"/>
      <c r="HEI36" s="48"/>
      <c r="HEJ36" s="48"/>
      <c r="HEK36" s="49"/>
      <c r="HEL36" s="49"/>
      <c r="HEM36" s="49"/>
      <c r="HEN36" s="49"/>
      <c r="HEO36" s="24"/>
      <c r="HEP36" s="24"/>
      <c r="HEQ36" s="23"/>
      <c r="HER36" s="23"/>
      <c r="HES36" s="48"/>
      <c r="HET36" s="48"/>
      <c r="HEU36" s="48"/>
      <c r="HEV36" s="48"/>
      <c r="HEW36" s="49"/>
      <c r="HEX36" s="49"/>
      <c r="HEY36" s="49"/>
      <c r="HEZ36" s="49"/>
      <c r="HFA36" s="24"/>
      <c r="HFB36" s="24"/>
      <c r="HFC36" s="23"/>
      <c r="HFD36" s="23"/>
      <c r="HFE36" s="48"/>
      <c r="HFF36" s="48"/>
      <c r="HFG36" s="48"/>
      <c r="HFH36" s="48"/>
      <c r="HFI36" s="49"/>
      <c r="HFJ36" s="49"/>
      <c r="HFK36" s="49"/>
      <c r="HFL36" s="49"/>
      <c r="HFM36" s="24"/>
      <c r="HFN36" s="24"/>
      <c r="HFO36" s="23"/>
      <c r="HFP36" s="23"/>
      <c r="HFQ36" s="48"/>
      <c r="HFR36" s="48"/>
      <c r="HFS36" s="48"/>
      <c r="HFT36" s="48"/>
      <c r="HFU36" s="49"/>
      <c r="HFV36" s="49"/>
      <c r="HFW36" s="49"/>
      <c r="HFX36" s="49"/>
      <c r="HFY36" s="24"/>
      <c r="HFZ36" s="24"/>
      <c r="HGA36" s="23"/>
      <c r="HGB36" s="23"/>
      <c r="HGC36" s="48"/>
      <c r="HGD36" s="48"/>
      <c r="HGE36" s="48"/>
      <c r="HGF36" s="48"/>
      <c r="HGG36" s="49"/>
      <c r="HGH36" s="49"/>
      <c r="HGI36" s="49"/>
      <c r="HGJ36" s="49"/>
      <c r="HGK36" s="24"/>
      <c r="HGL36" s="24"/>
      <c r="HGM36" s="23"/>
      <c r="HGN36" s="23"/>
      <c r="HGO36" s="48"/>
      <c r="HGP36" s="48"/>
      <c r="HGQ36" s="48"/>
      <c r="HGR36" s="48"/>
      <c r="HGS36" s="49"/>
      <c r="HGT36" s="49"/>
      <c r="HGU36" s="49"/>
      <c r="HGV36" s="49"/>
      <c r="HGW36" s="24"/>
      <c r="HGX36" s="24"/>
      <c r="HGY36" s="23"/>
      <c r="HGZ36" s="23"/>
      <c r="HHA36" s="48"/>
      <c r="HHB36" s="48"/>
      <c r="HHC36" s="48"/>
      <c r="HHD36" s="48"/>
      <c r="HHE36" s="49"/>
      <c r="HHF36" s="49"/>
      <c r="HHG36" s="49"/>
      <c r="HHH36" s="49"/>
      <c r="HHI36" s="24"/>
      <c r="HHJ36" s="24"/>
      <c r="HHK36" s="23"/>
      <c r="HHL36" s="23"/>
      <c r="HHM36" s="48"/>
      <c r="HHN36" s="48"/>
      <c r="HHO36" s="48"/>
      <c r="HHP36" s="48"/>
      <c r="HHQ36" s="49"/>
      <c r="HHR36" s="49"/>
      <c r="HHS36" s="49"/>
      <c r="HHT36" s="49"/>
      <c r="HHU36" s="24"/>
      <c r="HHV36" s="24"/>
      <c r="HHW36" s="23"/>
      <c r="HHX36" s="23"/>
      <c r="HHY36" s="48"/>
      <c r="HHZ36" s="48"/>
      <c r="HIA36" s="48"/>
      <c r="HIB36" s="48"/>
      <c r="HIC36" s="49"/>
      <c r="HID36" s="49"/>
      <c r="HIE36" s="49"/>
      <c r="HIF36" s="49"/>
      <c r="HIG36" s="24"/>
      <c r="HIH36" s="24"/>
      <c r="HII36" s="23"/>
      <c r="HIJ36" s="23"/>
      <c r="HIK36" s="48"/>
      <c r="HIL36" s="48"/>
      <c r="HIM36" s="48"/>
      <c r="HIN36" s="48"/>
      <c r="HIO36" s="49"/>
      <c r="HIP36" s="49"/>
      <c r="HIQ36" s="49"/>
      <c r="HIR36" s="49"/>
      <c r="HIS36" s="24"/>
      <c r="HIT36" s="24"/>
      <c r="HIU36" s="23"/>
      <c r="HIV36" s="23"/>
      <c r="HIW36" s="48"/>
      <c r="HIX36" s="48"/>
      <c r="HIY36" s="48"/>
      <c r="HIZ36" s="48"/>
      <c r="HJA36" s="49"/>
      <c r="HJB36" s="49"/>
      <c r="HJC36" s="49"/>
      <c r="HJD36" s="49"/>
      <c r="HJE36" s="24"/>
      <c r="HJF36" s="24"/>
      <c r="HJG36" s="23"/>
      <c r="HJH36" s="23"/>
      <c r="HJI36" s="48"/>
      <c r="HJJ36" s="48"/>
      <c r="HJK36" s="48"/>
      <c r="HJL36" s="48"/>
      <c r="HJM36" s="49"/>
      <c r="HJN36" s="49"/>
      <c r="HJO36" s="49"/>
      <c r="HJP36" s="49"/>
      <c r="HJQ36" s="24"/>
      <c r="HJR36" s="24"/>
      <c r="HJS36" s="23"/>
      <c r="HJT36" s="23"/>
      <c r="HJU36" s="48"/>
      <c r="HJV36" s="48"/>
      <c r="HJW36" s="48"/>
      <c r="HJX36" s="48"/>
      <c r="HJY36" s="49"/>
      <c r="HJZ36" s="49"/>
      <c r="HKA36" s="49"/>
      <c r="HKB36" s="49"/>
      <c r="HKC36" s="24"/>
      <c r="HKD36" s="24"/>
      <c r="HKE36" s="23"/>
      <c r="HKF36" s="23"/>
      <c r="HKG36" s="48"/>
      <c r="HKH36" s="48"/>
      <c r="HKI36" s="48"/>
      <c r="HKJ36" s="48"/>
      <c r="HKK36" s="49"/>
      <c r="HKL36" s="49"/>
      <c r="HKM36" s="49"/>
      <c r="HKN36" s="49"/>
      <c r="HKO36" s="24"/>
      <c r="HKP36" s="24"/>
      <c r="HKQ36" s="23"/>
      <c r="HKR36" s="23"/>
      <c r="HKS36" s="48"/>
      <c r="HKT36" s="48"/>
      <c r="HKU36" s="48"/>
      <c r="HKV36" s="48"/>
      <c r="HKW36" s="49"/>
      <c r="HKX36" s="49"/>
      <c r="HKY36" s="49"/>
      <c r="HKZ36" s="49"/>
      <c r="HLA36" s="24"/>
      <c r="HLB36" s="24"/>
      <c r="HLC36" s="23"/>
      <c r="HLD36" s="23"/>
      <c r="HLE36" s="48"/>
      <c r="HLF36" s="48"/>
      <c r="HLG36" s="48"/>
      <c r="HLH36" s="48"/>
      <c r="HLI36" s="49"/>
      <c r="HLJ36" s="49"/>
      <c r="HLK36" s="49"/>
      <c r="HLL36" s="49"/>
      <c r="HLM36" s="24"/>
      <c r="HLN36" s="24"/>
      <c r="HLO36" s="23"/>
      <c r="HLP36" s="23"/>
      <c r="HLQ36" s="48"/>
      <c r="HLR36" s="48"/>
      <c r="HLS36" s="48"/>
      <c r="HLT36" s="48"/>
      <c r="HLU36" s="49"/>
      <c r="HLV36" s="49"/>
      <c r="HLW36" s="49"/>
      <c r="HLX36" s="49"/>
      <c r="HLY36" s="24"/>
      <c r="HLZ36" s="24"/>
      <c r="HMA36" s="23"/>
      <c r="HMB36" s="23"/>
      <c r="HMC36" s="48"/>
      <c r="HMD36" s="48"/>
      <c r="HME36" s="48"/>
      <c r="HMF36" s="48"/>
      <c r="HMG36" s="49"/>
      <c r="HMH36" s="49"/>
      <c r="HMI36" s="49"/>
      <c r="HMJ36" s="49"/>
      <c r="HMK36" s="24"/>
      <c r="HML36" s="24"/>
      <c r="HMM36" s="23"/>
      <c r="HMN36" s="23"/>
      <c r="HMO36" s="48"/>
      <c r="HMP36" s="48"/>
      <c r="HMQ36" s="48"/>
      <c r="HMR36" s="48"/>
      <c r="HMS36" s="49"/>
      <c r="HMT36" s="49"/>
      <c r="HMU36" s="49"/>
      <c r="HMV36" s="49"/>
      <c r="HMW36" s="24"/>
      <c r="HMX36" s="24"/>
      <c r="HMY36" s="23"/>
      <c r="HMZ36" s="23"/>
      <c r="HNA36" s="48"/>
      <c r="HNB36" s="48"/>
      <c r="HNC36" s="48"/>
      <c r="HND36" s="48"/>
      <c r="HNE36" s="49"/>
      <c r="HNF36" s="49"/>
      <c r="HNG36" s="49"/>
      <c r="HNH36" s="49"/>
      <c r="HNI36" s="24"/>
      <c r="HNJ36" s="24"/>
      <c r="HNK36" s="23"/>
      <c r="HNL36" s="23"/>
      <c r="HNM36" s="48"/>
      <c r="HNN36" s="48"/>
      <c r="HNO36" s="48"/>
      <c r="HNP36" s="48"/>
      <c r="HNQ36" s="49"/>
      <c r="HNR36" s="49"/>
      <c r="HNS36" s="49"/>
      <c r="HNT36" s="49"/>
      <c r="HNU36" s="24"/>
      <c r="HNV36" s="24"/>
      <c r="HNW36" s="23"/>
      <c r="HNX36" s="23"/>
      <c r="HNY36" s="48"/>
      <c r="HNZ36" s="48"/>
      <c r="HOA36" s="48"/>
      <c r="HOB36" s="48"/>
      <c r="HOC36" s="49"/>
      <c r="HOD36" s="49"/>
      <c r="HOE36" s="49"/>
      <c r="HOF36" s="49"/>
      <c r="HOG36" s="24"/>
      <c r="HOH36" s="24"/>
      <c r="HOI36" s="23"/>
      <c r="HOJ36" s="23"/>
      <c r="HOK36" s="48"/>
      <c r="HOL36" s="48"/>
      <c r="HOM36" s="48"/>
      <c r="HON36" s="48"/>
      <c r="HOO36" s="49"/>
      <c r="HOP36" s="49"/>
      <c r="HOQ36" s="49"/>
      <c r="HOR36" s="49"/>
      <c r="HOS36" s="24"/>
      <c r="HOT36" s="24"/>
      <c r="HOU36" s="23"/>
      <c r="HOV36" s="23"/>
      <c r="HOW36" s="48"/>
      <c r="HOX36" s="48"/>
      <c r="HOY36" s="48"/>
      <c r="HOZ36" s="48"/>
      <c r="HPA36" s="49"/>
      <c r="HPB36" s="49"/>
      <c r="HPC36" s="49"/>
      <c r="HPD36" s="49"/>
      <c r="HPE36" s="24"/>
      <c r="HPF36" s="24"/>
      <c r="HPG36" s="23"/>
      <c r="HPH36" s="23"/>
      <c r="HPI36" s="48"/>
      <c r="HPJ36" s="48"/>
      <c r="HPK36" s="48"/>
      <c r="HPL36" s="48"/>
      <c r="HPM36" s="49"/>
      <c r="HPN36" s="49"/>
      <c r="HPO36" s="49"/>
      <c r="HPP36" s="49"/>
      <c r="HPQ36" s="24"/>
      <c r="HPR36" s="24"/>
      <c r="HPS36" s="23"/>
      <c r="HPT36" s="23"/>
      <c r="HPU36" s="48"/>
      <c r="HPV36" s="48"/>
      <c r="HPW36" s="48"/>
      <c r="HPX36" s="48"/>
      <c r="HPY36" s="49"/>
      <c r="HPZ36" s="49"/>
      <c r="HQA36" s="49"/>
      <c r="HQB36" s="49"/>
      <c r="HQC36" s="24"/>
      <c r="HQD36" s="24"/>
      <c r="HQE36" s="23"/>
      <c r="HQF36" s="23"/>
      <c r="HQG36" s="48"/>
      <c r="HQH36" s="48"/>
      <c r="HQI36" s="48"/>
      <c r="HQJ36" s="48"/>
      <c r="HQK36" s="49"/>
      <c r="HQL36" s="49"/>
      <c r="HQM36" s="49"/>
      <c r="HQN36" s="49"/>
      <c r="HQO36" s="24"/>
      <c r="HQP36" s="24"/>
      <c r="HQQ36" s="23"/>
      <c r="HQR36" s="23"/>
      <c r="HQS36" s="48"/>
      <c r="HQT36" s="48"/>
      <c r="HQU36" s="48"/>
      <c r="HQV36" s="48"/>
      <c r="HQW36" s="49"/>
      <c r="HQX36" s="49"/>
      <c r="HQY36" s="49"/>
      <c r="HQZ36" s="49"/>
      <c r="HRA36" s="24"/>
      <c r="HRB36" s="24"/>
      <c r="HRC36" s="23"/>
      <c r="HRD36" s="23"/>
      <c r="HRE36" s="48"/>
      <c r="HRF36" s="48"/>
      <c r="HRG36" s="48"/>
      <c r="HRH36" s="48"/>
      <c r="HRI36" s="49"/>
      <c r="HRJ36" s="49"/>
      <c r="HRK36" s="49"/>
      <c r="HRL36" s="49"/>
      <c r="HRM36" s="24"/>
      <c r="HRN36" s="24"/>
      <c r="HRO36" s="23"/>
      <c r="HRP36" s="23"/>
      <c r="HRQ36" s="48"/>
      <c r="HRR36" s="48"/>
      <c r="HRS36" s="48"/>
      <c r="HRT36" s="48"/>
      <c r="HRU36" s="49"/>
      <c r="HRV36" s="49"/>
      <c r="HRW36" s="49"/>
      <c r="HRX36" s="49"/>
      <c r="HRY36" s="24"/>
      <c r="HRZ36" s="24"/>
      <c r="HSA36" s="23"/>
      <c r="HSB36" s="23"/>
      <c r="HSC36" s="48"/>
      <c r="HSD36" s="48"/>
      <c r="HSE36" s="48"/>
      <c r="HSF36" s="48"/>
      <c r="HSG36" s="49"/>
      <c r="HSH36" s="49"/>
      <c r="HSI36" s="49"/>
      <c r="HSJ36" s="49"/>
      <c r="HSK36" s="24"/>
      <c r="HSL36" s="24"/>
      <c r="HSM36" s="23"/>
      <c r="HSN36" s="23"/>
      <c r="HSO36" s="48"/>
      <c r="HSP36" s="48"/>
      <c r="HSQ36" s="48"/>
      <c r="HSR36" s="48"/>
      <c r="HSS36" s="49"/>
      <c r="HST36" s="49"/>
      <c r="HSU36" s="49"/>
      <c r="HSV36" s="49"/>
      <c r="HSW36" s="24"/>
      <c r="HSX36" s="24"/>
      <c r="HSY36" s="23"/>
      <c r="HSZ36" s="23"/>
      <c r="HTA36" s="48"/>
      <c r="HTB36" s="48"/>
      <c r="HTC36" s="48"/>
      <c r="HTD36" s="48"/>
      <c r="HTE36" s="49"/>
      <c r="HTF36" s="49"/>
      <c r="HTG36" s="49"/>
      <c r="HTH36" s="49"/>
      <c r="HTI36" s="24"/>
      <c r="HTJ36" s="24"/>
      <c r="HTK36" s="23"/>
      <c r="HTL36" s="23"/>
      <c r="HTM36" s="48"/>
      <c r="HTN36" s="48"/>
      <c r="HTO36" s="48"/>
      <c r="HTP36" s="48"/>
      <c r="HTQ36" s="49"/>
      <c r="HTR36" s="49"/>
      <c r="HTS36" s="49"/>
      <c r="HTT36" s="49"/>
      <c r="HTU36" s="24"/>
      <c r="HTV36" s="24"/>
      <c r="HTW36" s="23"/>
      <c r="HTX36" s="23"/>
      <c r="HTY36" s="48"/>
      <c r="HTZ36" s="48"/>
      <c r="HUA36" s="48"/>
      <c r="HUB36" s="48"/>
      <c r="HUC36" s="49"/>
      <c r="HUD36" s="49"/>
      <c r="HUE36" s="49"/>
      <c r="HUF36" s="49"/>
      <c r="HUG36" s="24"/>
      <c r="HUH36" s="24"/>
      <c r="HUI36" s="23"/>
      <c r="HUJ36" s="23"/>
      <c r="HUK36" s="48"/>
      <c r="HUL36" s="48"/>
      <c r="HUM36" s="48"/>
      <c r="HUN36" s="48"/>
      <c r="HUO36" s="49"/>
      <c r="HUP36" s="49"/>
      <c r="HUQ36" s="49"/>
      <c r="HUR36" s="49"/>
      <c r="HUS36" s="24"/>
      <c r="HUT36" s="24"/>
      <c r="HUU36" s="23"/>
      <c r="HUV36" s="23"/>
      <c r="HUW36" s="48"/>
      <c r="HUX36" s="48"/>
      <c r="HUY36" s="48"/>
      <c r="HUZ36" s="48"/>
      <c r="HVA36" s="49"/>
      <c r="HVB36" s="49"/>
      <c r="HVC36" s="49"/>
      <c r="HVD36" s="49"/>
      <c r="HVE36" s="24"/>
      <c r="HVF36" s="24"/>
      <c r="HVG36" s="23"/>
      <c r="HVH36" s="23"/>
      <c r="HVI36" s="48"/>
      <c r="HVJ36" s="48"/>
      <c r="HVK36" s="48"/>
      <c r="HVL36" s="48"/>
      <c r="HVM36" s="49"/>
      <c r="HVN36" s="49"/>
      <c r="HVO36" s="49"/>
      <c r="HVP36" s="49"/>
      <c r="HVQ36" s="24"/>
      <c r="HVR36" s="24"/>
      <c r="HVS36" s="23"/>
      <c r="HVT36" s="23"/>
      <c r="HVU36" s="48"/>
      <c r="HVV36" s="48"/>
      <c r="HVW36" s="48"/>
      <c r="HVX36" s="48"/>
      <c r="HVY36" s="49"/>
      <c r="HVZ36" s="49"/>
      <c r="HWA36" s="49"/>
      <c r="HWB36" s="49"/>
      <c r="HWC36" s="24"/>
      <c r="HWD36" s="24"/>
      <c r="HWE36" s="23"/>
      <c r="HWF36" s="23"/>
      <c r="HWG36" s="48"/>
      <c r="HWH36" s="48"/>
      <c r="HWI36" s="48"/>
      <c r="HWJ36" s="48"/>
      <c r="HWK36" s="49"/>
      <c r="HWL36" s="49"/>
      <c r="HWM36" s="49"/>
      <c r="HWN36" s="49"/>
      <c r="HWO36" s="24"/>
      <c r="HWP36" s="24"/>
      <c r="HWQ36" s="23"/>
      <c r="HWR36" s="23"/>
      <c r="HWS36" s="48"/>
      <c r="HWT36" s="48"/>
      <c r="HWU36" s="48"/>
      <c r="HWV36" s="48"/>
      <c r="HWW36" s="49"/>
      <c r="HWX36" s="49"/>
      <c r="HWY36" s="49"/>
      <c r="HWZ36" s="49"/>
      <c r="HXA36" s="24"/>
      <c r="HXB36" s="24"/>
      <c r="HXC36" s="23"/>
      <c r="HXD36" s="23"/>
      <c r="HXE36" s="48"/>
      <c r="HXF36" s="48"/>
      <c r="HXG36" s="48"/>
      <c r="HXH36" s="48"/>
      <c r="HXI36" s="49"/>
      <c r="HXJ36" s="49"/>
      <c r="HXK36" s="49"/>
      <c r="HXL36" s="49"/>
      <c r="HXM36" s="24"/>
      <c r="HXN36" s="24"/>
      <c r="HXO36" s="23"/>
      <c r="HXP36" s="23"/>
      <c r="HXQ36" s="48"/>
      <c r="HXR36" s="48"/>
      <c r="HXS36" s="48"/>
      <c r="HXT36" s="48"/>
      <c r="HXU36" s="49"/>
      <c r="HXV36" s="49"/>
      <c r="HXW36" s="49"/>
      <c r="HXX36" s="49"/>
      <c r="HXY36" s="24"/>
      <c r="HXZ36" s="24"/>
      <c r="HYA36" s="23"/>
      <c r="HYB36" s="23"/>
      <c r="HYC36" s="48"/>
      <c r="HYD36" s="48"/>
      <c r="HYE36" s="48"/>
      <c r="HYF36" s="48"/>
      <c r="HYG36" s="49"/>
      <c r="HYH36" s="49"/>
      <c r="HYI36" s="49"/>
      <c r="HYJ36" s="49"/>
      <c r="HYK36" s="24"/>
      <c r="HYL36" s="24"/>
      <c r="HYM36" s="23"/>
      <c r="HYN36" s="23"/>
      <c r="HYO36" s="48"/>
      <c r="HYP36" s="48"/>
      <c r="HYQ36" s="48"/>
      <c r="HYR36" s="48"/>
      <c r="HYS36" s="49"/>
      <c r="HYT36" s="49"/>
      <c r="HYU36" s="49"/>
      <c r="HYV36" s="49"/>
      <c r="HYW36" s="24"/>
      <c r="HYX36" s="24"/>
      <c r="HYY36" s="23"/>
      <c r="HYZ36" s="23"/>
      <c r="HZA36" s="48"/>
      <c r="HZB36" s="48"/>
      <c r="HZC36" s="48"/>
      <c r="HZD36" s="48"/>
      <c r="HZE36" s="49"/>
      <c r="HZF36" s="49"/>
      <c r="HZG36" s="49"/>
      <c r="HZH36" s="49"/>
      <c r="HZI36" s="24"/>
      <c r="HZJ36" s="24"/>
      <c r="HZK36" s="23"/>
      <c r="HZL36" s="23"/>
      <c r="HZM36" s="48"/>
      <c r="HZN36" s="48"/>
      <c r="HZO36" s="48"/>
      <c r="HZP36" s="48"/>
      <c r="HZQ36" s="49"/>
      <c r="HZR36" s="49"/>
      <c r="HZS36" s="49"/>
      <c r="HZT36" s="49"/>
      <c r="HZU36" s="24"/>
      <c r="HZV36" s="24"/>
      <c r="HZW36" s="23"/>
      <c r="HZX36" s="23"/>
      <c r="HZY36" s="48"/>
      <c r="HZZ36" s="48"/>
      <c r="IAA36" s="48"/>
      <c r="IAB36" s="48"/>
      <c r="IAC36" s="49"/>
      <c r="IAD36" s="49"/>
      <c r="IAE36" s="49"/>
      <c r="IAF36" s="49"/>
      <c r="IAG36" s="24"/>
      <c r="IAH36" s="24"/>
      <c r="IAI36" s="23"/>
      <c r="IAJ36" s="23"/>
      <c r="IAK36" s="48"/>
      <c r="IAL36" s="48"/>
      <c r="IAM36" s="48"/>
      <c r="IAN36" s="48"/>
      <c r="IAO36" s="49"/>
      <c r="IAP36" s="49"/>
      <c r="IAQ36" s="49"/>
      <c r="IAR36" s="49"/>
      <c r="IAS36" s="24"/>
      <c r="IAT36" s="24"/>
      <c r="IAU36" s="23"/>
      <c r="IAV36" s="23"/>
      <c r="IAW36" s="48"/>
      <c r="IAX36" s="48"/>
      <c r="IAY36" s="48"/>
      <c r="IAZ36" s="48"/>
      <c r="IBA36" s="49"/>
      <c r="IBB36" s="49"/>
      <c r="IBC36" s="49"/>
      <c r="IBD36" s="49"/>
      <c r="IBE36" s="24"/>
      <c r="IBF36" s="24"/>
      <c r="IBG36" s="23"/>
      <c r="IBH36" s="23"/>
      <c r="IBI36" s="48"/>
      <c r="IBJ36" s="48"/>
      <c r="IBK36" s="48"/>
      <c r="IBL36" s="48"/>
      <c r="IBM36" s="49"/>
      <c r="IBN36" s="49"/>
      <c r="IBO36" s="49"/>
      <c r="IBP36" s="49"/>
      <c r="IBQ36" s="24"/>
      <c r="IBR36" s="24"/>
      <c r="IBS36" s="23"/>
      <c r="IBT36" s="23"/>
      <c r="IBU36" s="48"/>
      <c r="IBV36" s="48"/>
      <c r="IBW36" s="48"/>
      <c r="IBX36" s="48"/>
      <c r="IBY36" s="49"/>
      <c r="IBZ36" s="49"/>
      <c r="ICA36" s="49"/>
      <c r="ICB36" s="49"/>
      <c r="ICC36" s="24"/>
      <c r="ICD36" s="24"/>
      <c r="ICE36" s="23"/>
      <c r="ICF36" s="23"/>
      <c r="ICG36" s="48"/>
      <c r="ICH36" s="48"/>
      <c r="ICI36" s="48"/>
      <c r="ICJ36" s="48"/>
      <c r="ICK36" s="49"/>
      <c r="ICL36" s="49"/>
      <c r="ICM36" s="49"/>
      <c r="ICN36" s="49"/>
      <c r="ICO36" s="24"/>
      <c r="ICP36" s="24"/>
      <c r="ICQ36" s="23"/>
      <c r="ICR36" s="23"/>
      <c r="ICS36" s="48"/>
      <c r="ICT36" s="48"/>
      <c r="ICU36" s="48"/>
      <c r="ICV36" s="48"/>
      <c r="ICW36" s="49"/>
      <c r="ICX36" s="49"/>
      <c r="ICY36" s="49"/>
      <c r="ICZ36" s="49"/>
      <c r="IDA36" s="24"/>
      <c r="IDB36" s="24"/>
      <c r="IDC36" s="23"/>
      <c r="IDD36" s="23"/>
      <c r="IDE36" s="48"/>
      <c r="IDF36" s="48"/>
      <c r="IDG36" s="48"/>
      <c r="IDH36" s="48"/>
      <c r="IDI36" s="49"/>
      <c r="IDJ36" s="49"/>
      <c r="IDK36" s="49"/>
      <c r="IDL36" s="49"/>
      <c r="IDM36" s="24"/>
      <c r="IDN36" s="24"/>
      <c r="IDO36" s="23"/>
      <c r="IDP36" s="23"/>
      <c r="IDQ36" s="48"/>
      <c r="IDR36" s="48"/>
      <c r="IDS36" s="48"/>
      <c r="IDT36" s="48"/>
      <c r="IDU36" s="49"/>
      <c r="IDV36" s="49"/>
      <c r="IDW36" s="49"/>
      <c r="IDX36" s="49"/>
      <c r="IDY36" s="24"/>
      <c r="IDZ36" s="24"/>
      <c r="IEA36" s="23"/>
      <c r="IEB36" s="23"/>
      <c r="IEC36" s="48"/>
      <c r="IED36" s="48"/>
      <c r="IEE36" s="48"/>
      <c r="IEF36" s="48"/>
      <c r="IEG36" s="49"/>
      <c r="IEH36" s="49"/>
      <c r="IEI36" s="49"/>
      <c r="IEJ36" s="49"/>
      <c r="IEK36" s="24"/>
      <c r="IEL36" s="24"/>
      <c r="IEM36" s="23"/>
      <c r="IEN36" s="23"/>
      <c r="IEO36" s="48"/>
      <c r="IEP36" s="48"/>
      <c r="IEQ36" s="48"/>
      <c r="IER36" s="48"/>
      <c r="IES36" s="49"/>
      <c r="IET36" s="49"/>
      <c r="IEU36" s="49"/>
      <c r="IEV36" s="49"/>
      <c r="IEW36" s="24"/>
      <c r="IEX36" s="24"/>
      <c r="IEY36" s="23"/>
      <c r="IEZ36" s="23"/>
      <c r="IFA36" s="48"/>
      <c r="IFB36" s="48"/>
      <c r="IFC36" s="48"/>
      <c r="IFD36" s="48"/>
      <c r="IFE36" s="49"/>
      <c r="IFF36" s="49"/>
      <c r="IFG36" s="49"/>
      <c r="IFH36" s="49"/>
      <c r="IFI36" s="24"/>
      <c r="IFJ36" s="24"/>
      <c r="IFK36" s="23"/>
      <c r="IFL36" s="23"/>
      <c r="IFM36" s="48"/>
      <c r="IFN36" s="48"/>
      <c r="IFO36" s="48"/>
      <c r="IFP36" s="48"/>
      <c r="IFQ36" s="49"/>
      <c r="IFR36" s="49"/>
      <c r="IFS36" s="49"/>
      <c r="IFT36" s="49"/>
      <c r="IFU36" s="24"/>
      <c r="IFV36" s="24"/>
      <c r="IFW36" s="23"/>
      <c r="IFX36" s="23"/>
      <c r="IFY36" s="48"/>
      <c r="IFZ36" s="48"/>
      <c r="IGA36" s="48"/>
      <c r="IGB36" s="48"/>
      <c r="IGC36" s="49"/>
      <c r="IGD36" s="49"/>
      <c r="IGE36" s="49"/>
      <c r="IGF36" s="49"/>
      <c r="IGG36" s="24"/>
      <c r="IGH36" s="24"/>
      <c r="IGI36" s="23"/>
      <c r="IGJ36" s="23"/>
      <c r="IGK36" s="48"/>
      <c r="IGL36" s="48"/>
      <c r="IGM36" s="48"/>
      <c r="IGN36" s="48"/>
      <c r="IGO36" s="49"/>
      <c r="IGP36" s="49"/>
      <c r="IGQ36" s="49"/>
      <c r="IGR36" s="49"/>
      <c r="IGS36" s="24"/>
      <c r="IGT36" s="24"/>
      <c r="IGU36" s="23"/>
      <c r="IGV36" s="23"/>
      <c r="IGW36" s="48"/>
      <c r="IGX36" s="48"/>
      <c r="IGY36" s="48"/>
      <c r="IGZ36" s="48"/>
      <c r="IHA36" s="49"/>
      <c r="IHB36" s="49"/>
      <c r="IHC36" s="49"/>
      <c r="IHD36" s="49"/>
      <c r="IHE36" s="24"/>
      <c r="IHF36" s="24"/>
      <c r="IHG36" s="23"/>
      <c r="IHH36" s="23"/>
      <c r="IHI36" s="48"/>
      <c r="IHJ36" s="48"/>
      <c r="IHK36" s="48"/>
      <c r="IHL36" s="48"/>
      <c r="IHM36" s="49"/>
      <c r="IHN36" s="49"/>
      <c r="IHO36" s="49"/>
      <c r="IHP36" s="49"/>
      <c r="IHQ36" s="24"/>
      <c r="IHR36" s="24"/>
      <c r="IHS36" s="23"/>
      <c r="IHT36" s="23"/>
      <c r="IHU36" s="48"/>
      <c r="IHV36" s="48"/>
      <c r="IHW36" s="48"/>
      <c r="IHX36" s="48"/>
      <c r="IHY36" s="49"/>
      <c r="IHZ36" s="49"/>
      <c r="IIA36" s="49"/>
      <c r="IIB36" s="49"/>
      <c r="IIC36" s="24"/>
      <c r="IID36" s="24"/>
      <c r="IIE36" s="23"/>
      <c r="IIF36" s="23"/>
      <c r="IIG36" s="48"/>
      <c r="IIH36" s="48"/>
      <c r="III36" s="48"/>
      <c r="IIJ36" s="48"/>
      <c r="IIK36" s="49"/>
      <c r="IIL36" s="49"/>
      <c r="IIM36" s="49"/>
      <c r="IIN36" s="49"/>
      <c r="IIO36" s="24"/>
      <c r="IIP36" s="24"/>
      <c r="IIQ36" s="23"/>
      <c r="IIR36" s="23"/>
      <c r="IIS36" s="48"/>
      <c r="IIT36" s="48"/>
      <c r="IIU36" s="48"/>
      <c r="IIV36" s="48"/>
      <c r="IIW36" s="49"/>
      <c r="IIX36" s="49"/>
      <c r="IIY36" s="49"/>
      <c r="IIZ36" s="49"/>
      <c r="IJA36" s="24"/>
      <c r="IJB36" s="24"/>
      <c r="IJC36" s="23"/>
      <c r="IJD36" s="23"/>
      <c r="IJE36" s="48"/>
      <c r="IJF36" s="48"/>
      <c r="IJG36" s="48"/>
      <c r="IJH36" s="48"/>
      <c r="IJI36" s="49"/>
      <c r="IJJ36" s="49"/>
      <c r="IJK36" s="49"/>
      <c r="IJL36" s="49"/>
      <c r="IJM36" s="24"/>
      <c r="IJN36" s="24"/>
      <c r="IJO36" s="23"/>
      <c r="IJP36" s="23"/>
      <c r="IJQ36" s="48"/>
      <c r="IJR36" s="48"/>
      <c r="IJS36" s="48"/>
      <c r="IJT36" s="48"/>
      <c r="IJU36" s="49"/>
      <c r="IJV36" s="49"/>
      <c r="IJW36" s="49"/>
      <c r="IJX36" s="49"/>
      <c r="IJY36" s="24"/>
      <c r="IJZ36" s="24"/>
      <c r="IKA36" s="23"/>
      <c r="IKB36" s="23"/>
      <c r="IKC36" s="48"/>
      <c r="IKD36" s="48"/>
      <c r="IKE36" s="48"/>
      <c r="IKF36" s="48"/>
      <c r="IKG36" s="49"/>
      <c r="IKH36" s="49"/>
      <c r="IKI36" s="49"/>
      <c r="IKJ36" s="49"/>
      <c r="IKK36" s="24"/>
      <c r="IKL36" s="24"/>
      <c r="IKM36" s="23"/>
      <c r="IKN36" s="23"/>
      <c r="IKO36" s="48"/>
      <c r="IKP36" s="48"/>
      <c r="IKQ36" s="48"/>
      <c r="IKR36" s="48"/>
      <c r="IKS36" s="49"/>
      <c r="IKT36" s="49"/>
      <c r="IKU36" s="49"/>
      <c r="IKV36" s="49"/>
      <c r="IKW36" s="24"/>
      <c r="IKX36" s="24"/>
      <c r="IKY36" s="23"/>
      <c r="IKZ36" s="23"/>
      <c r="ILA36" s="48"/>
      <c r="ILB36" s="48"/>
      <c r="ILC36" s="48"/>
      <c r="ILD36" s="48"/>
      <c r="ILE36" s="49"/>
      <c r="ILF36" s="49"/>
      <c r="ILG36" s="49"/>
      <c r="ILH36" s="49"/>
      <c r="ILI36" s="24"/>
      <c r="ILJ36" s="24"/>
      <c r="ILK36" s="23"/>
      <c r="ILL36" s="23"/>
      <c r="ILM36" s="48"/>
      <c r="ILN36" s="48"/>
      <c r="ILO36" s="48"/>
      <c r="ILP36" s="48"/>
      <c r="ILQ36" s="49"/>
      <c r="ILR36" s="49"/>
      <c r="ILS36" s="49"/>
      <c r="ILT36" s="49"/>
      <c r="ILU36" s="24"/>
      <c r="ILV36" s="24"/>
      <c r="ILW36" s="23"/>
      <c r="ILX36" s="23"/>
      <c r="ILY36" s="48"/>
      <c r="ILZ36" s="48"/>
      <c r="IMA36" s="48"/>
      <c r="IMB36" s="48"/>
      <c r="IMC36" s="49"/>
      <c r="IMD36" s="49"/>
      <c r="IME36" s="49"/>
      <c r="IMF36" s="49"/>
      <c r="IMG36" s="24"/>
      <c r="IMH36" s="24"/>
      <c r="IMI36" s="23"/>
      <c r="IMJ36" s="23"/>
      <c r="IMK36" s="48"/>
      <c r="IML36" s="48"/>
      <c r="IMM36" s="48"/>
      <c r="IMN36" s="48"/>
      <c r="IMO36" s="49"/>
      <c r="IMP36" s="49"/>
      <c r="IMQ36" s="49"/>
      <c r="IMR36" s="49"/>
      <c r="IMS36" s="24"/>
      <c r="IMT36" s="24"/>
      <c r="IMU36" s="23"/>
      <c r="IMV36" s="23"/>
      <c r="IMW36" s="48"/>
      <c r="IMX36" s="48"/>
      <c r="IMY36" s="48"/>
      <c r="IMZ36" s="48"/>
      <c r="INA36" s="49"/>
      <c r="INB36" s="49"/>
      <c r="INC36" s="49"/>
      <c r="IND36" s="49"/>
      <c r="INE36" s="24"/>
      <c r="INF36" s="24"/>
      <c r="ING36" s="23"/>
      <c r="INH36" s="23"/>
      <c r="INI36" s="48"/>
      <c r="INJ36" s="48"/>
      <c r="INK36" s="48"/>
      <c r="INL36" s="48"/>
      <c r="INM36" s="49"/>
      <c r="INN36" s="49"/>
      <c r="INO36" s="49"/>
      <c r="INP36" s="49"/>
      <c r="INQ36" s="24"/>
      <c r="INR36" s="24"/>
      <c r="INS36" s="23"/>
      <c r="INT36" s="23"/>
      <c r="INU36" s="48"/>
      <c r="INV36" s="48"/>
      <c r="INW36" s="48"/>
      <c r="INX36" s="48"/>
      <c r="INY36" s="49"/>
      <c r="INZ36" s="49"/>
      <c r="IOA36" s="49"/>
      <c r="IOB36" s="49"/>
      <c r="IOC36" s="24"/>
      <c r="IOD36" s="24"/>
      <c r="IOE36" s="23"/>
      <c r="IOF36" s="23"/>
      <c r="IOG36" s="48"/>
      <c r="IOH36" s="48"/>
      <c r="IOI36" s="48"/>
      <c r="IOJ36" s="48"/>
      <c r="IOK36" s="49"/>
      <c r="IOL36" s="49"/>
      <c r="IOM36" s="49"/>
      <c r="ION36" s="49"/>
      <c r="IOO36" s="24"/>
      <c r="IOP36" s="24"/>
      <c r="IOQ36" s="23"/>
      <c r="IOR36" s="23"/>
      <c r="IOS36" s="48"/>
      <c r="IOT36" s="48"/>
      <c r="IOU36" s="48"/>
      <c r="IOV36" s="48"/>
      <c r="IOW36" s="49"/>
      <c r="IOX36" s="49"/>
      <c r="IOY36" s="49"/>
      <c r="IOZ36" s="49"/>
      <c r="IPA36" s="24"/>
      <c r="IPB36" s="24"/>
      <c r="IPC36" s="23"/>
      <c r="IPD36" s="23"/>
      <c r="IPE36" s="48"/>
      <c r="IPF36" s="48"/>
      <c r="IPG36" s="48"/>
      <c r="IPH36" s="48"/>
      <c r="IPI36" s="49"/>
      <c r="IPJ36" s="49"/>
      <c r="IPK36" s="49"/>
      <c r="IPL36" s="49"/>
      <c r="IPM36" s="24"/>
      <c r="IPN36" s="24"/>
      <c r="IPO36" s="23"/>
      <c r="IPP36" s="23"/>
      <c r="IPQ36" s="48"/>
      <c r="IPR36" s="48"/>
      <c r="IPS36" s="48"/>
      <c r="IPT36" s="48"/>
      <c r="IPU36" s="49"/>
      <c r="IPV36" s="49"/>
      <c r="IPW36" s="49"/>
      <c r="IPX36" s="49"/>
      <c r="IPY36" s="24"/>
      <c r="IPZ36" s="24"/>
      <c r="IQA36" s="23"/>
      <c r="IQB36" s="23"/>
      <c r="IQC36" s="48"/>
      <c r="IQD36" s="48"/>
      <c r="IQE36" s="48"/>
      <c r="IQF36" s="48"/>
      <c r="IQG36" s="49"/>
      <c r="IQH36" s="49"/>
      <c r="IQI36" s="49"/>
      <c r="IQJ36" s="49"/>
      <c r="IQK36" s="24"/>
      <c r="IQL36" s="24"/>
      <c r="IQM36" s="23"/>
      <c r="IQN36" s="23"/>
      <c r="IQO36" s="48"/>
      <c r="IQP36" s="48"/>
      <c r="IQQ36" s="48"/>
      <c r="IQR36" s="48"/>
      <c r="IQS36" s="49"/>
      <c r="IQT36" s="49"/>
      <c r="IQU36" s="49"/>
      <c r="IQV36" s="49"/>
      <c r="IQW36" s="24"/>
      <c r="IQX36" s="24"/>
      <c r="IQY36" s="23"/>
      <c r="IQZ36" s="23"/>
      <c r="IRA36" s="48"/>
      <c r="IRB36" s="48"/>
      <c r="IRC36" s="48"/>
      <c r="IRD36" s="48"/>
      <c r="IRE36" s="49"/>
      <c r="IRF36" s="49"/>
      <c r="IRG36" s="49"/>
      <c r="IRH36" s="49"/>
      <c r="IRI36" s="24"/>
      <c r="IRJ36" s="24"/>
      <c r="IRK36" s="23"/>
      <c r="IRL36" s="23"/>
      <c r="IRM36" s="48"/>
      <c r="IRN36" s="48"/>
      <c r="IRO36" s="48"/>
      <c r="IRP36" s="48"/>
      <c r="IRQ36" s="49"/>
      <c r="IRR36" s="49"/>
      <c r="IRS36" s="49"/>
      <c r="IRT36" s="49"/>
      <c r="IRU36" s="24"/>
      <c r="IRV36" s="24"/>
      <c r="IRW36" s="23"/>
      <c r="IRX36" s="23"/>
      <c r="IRY36" s="48"/>
      <c r="IRZ36" s="48"/>
      <c r="ISA36" s="48"/>
      <c r="ISB36" s="48"/>
      <c r="ISC36" s="49"/>
      <c r="ISD36" s="49"/>
      <c r="ISE36" s="49"/>
      <c r="ISF36" s="49"/>
      <c r="ISG36" s="24"/>
      <c r="ISH36" s="24"/>
      <c r="ISI36" s="23"/>
      <c r="ISJ36" s="23"/>
      <c r="ISK36" s="48"/>
      <c r="ISL36" s="48"/>
      <c r="ISM36" s="48"/>
      <c r="ISN36" s="48"/>
      <c r="ISO36" s="49"/>
      <c r="ISP36" s="49"/>
      <c r="ISQ36" s="49"/>
      <c r="ISR36" s="49"/>
      <c r="ISS36" s="24"/>
      <c r="IST36" s="24"/>
      <c r="ISU36" s="23"/>
      <c r="ISV36" s="23"/>
      <c r="ISW36" s="48"/>
      <c r="ISX36" s="48"/>
      <c r="ISY36" s="48"/>
      <c r="ISZ36" s="48"/>
      <c r="ITA36" s="49"/>
      <c r="ITB36" s="49"/>
      <c r="ITC36" s="49"/>
      <c r="ITD36" s="49"/>
      <c r="ITE36" s="24"/>
      <c r="ITF36" s="24"/>
      <c r="ITG36" s="23"/>
      <c r="ITH36" s="23"/>
      <c r="ITI36" s="48"/>
      <c r="ITJ36" s="48"/>
      <c r="ITK36" s="48"/>
      <c r="ITL36" s="48"/>
      <c r="ITM36" s="49"/>
      <c r="ITN36" s="49"/>
      <c r="ITO36" s="49"/>
      <c r="ITP36" s="49"/>
      <c r="ITQ36" s="24"/>
      <c r="ITR36" s="24"/>
      <c r="ITS36" s="23"/>
      <c r="ITT36" s="23"/>
      <c r="ITU36" s="48"/>
      <c r="ITV36" s="48"/>
      <c r="ITW36" s="48"/>
      <c r="ITX36" s="48"/>
      <c r="ITY36" s="49"/>
      <c r="ITZ36" s="49"/>
      <c r="IUA36" s="49"/>
      <c r="IUB36" s="49"/>
      <c r="IUC36" s="24"/>
      <c r="IUD36" s="24"/>
      <c r="IUE36" s="23"/>
      <c r="IUF36" s="23"/>
      <c r="IUG36" s="48"/>
      <c r="IUH36" s="48"/>
      <c r="IUI36" s="48"/>
      <c r="IUJ36" s="48"/>
      <c r="IUK36" s="49"/>
      <c r="IUL36" s="49"/>
      <c r="IUM36" s="49"/>
      <c r="IUN36" s="49"/>
      <c r="IUO36" s="24"/>
      <c r="IUP36" s="24"/>
      <c r="IUQ36" s="23"/>
      <c r="IUR36" s="23"/>
      <c r="IUS36" s="48"/>
      <c r="IUT36" s="48"/>
      <c r="IUU36" s="48"/>
      <c r="IUV36" s="48"/>
      <c r="IUW36" s="49"/>
      <c r="IUX36" s="49"/>
      <c r="IUY36" s="49"/>
      <c r="IUZ36" s="49"/>
      <c r="IVA36" s="24"/>
      <c r="IVB36" s="24"/>
      <c r="IVC36" s="23"/>
      <c r="IVD36" s="23"/>
      <c r="IVE36" s="48"/>
      <c r="IVF36" s="48"/>
      <c r="IVG36" s="48"/>
      <c r="IVH36" s="48"/>
      <c r="IVI36" s="49"/>
      <c r="IVJ36" s="49"/>
      <c r="IVK36" s="49"/>
      <c r="IVL36" s="49"/>
      <c r="IVM36" s="24"/>
      <c r="IVN36" s="24"/>
      <c r="IVO36" s="23"/>
      <c r="IVP36" s="23"/>
      <c r="IVQ36" s="48"/>
      <c r="IVR36" s="48"/>
      <c r="IVS36" s="48"/>
      <c r="IVT36" s="48"/>
      <c r="IVU36" s="49"/>
      <c r="IVV36" s="49"/>
      <c r="IVW36" s="49"/>
      <c r="IVX36" s="49"/>
      <c r="IVY36" s="24"/>
      <c r="IVZ36" s="24"/>
      <c r="IWA36" s="23"/>
      <c r="IWB36" s="23"/>
      <c r="IWC36" s="48"/>
      <c r="IWD36" s="48"/>
      <c r="IWE36" s="48"/>
      <c r="IWF36" s="48"/>
      <c r="IWG36" s="49"/>
      <c r="IWH36" s="49"/>
      <c r="IWI36" s="49"/>
      <c r="IWJ36" s="49"/>
      <c r="IWK36" s="24"/>
      <c r="IWL36" s="24"/>
      <c r="IWM36" s="23"/>
      <c r="IWN36" s="23"/>
      <c r="IWO36" s="48"/>
      <c r="IWP36" s="48"/>
      <c r="IWQ36" s="48"/>
      <c r="IWR36" s="48"/>
      <c r="IWS36" s="49"/>
      <c r="IWT36" s="49"/>
      <c r="IWU36" s="49"/>
      <c r="IWV36" s="49"/>
      <c r="IWW36" s="24"/>
      <c r="IWX36" s="24"/>
      <c r="IWY36" s="23"/>
      <c r="IWZ36" s="23"/>
      <c r="IXA36" s="48"/>
      <c r="IXB36" s="48"/>
      <c r="IXC36" s="48"/>
      <c r="IXD36" s="48"/>
      <c r="IXE36" s="49"/>
      <c r="IXF36" s="49"/>
      <c r="IXG36" s="49"/>
      <c r="IXH36" s="49"/>
      <c r="IXI36" s="24"/>
      <c r="IXJ36" s="24"/>
      <c r="IXK36" s="23"/>
      <c r="IXL36" s="23"/>
      <c r="IXM36" s="48"/>
      <c r="IXN36" s="48"/>
      <c r="IXO36" s="48"/>
      <c r="IXP36" s="48"/>
      <c r="IXQ36" s="49"/>
      <c r="IXR36" s="49"/>
      <c r="IXS36" s="49"/>
      <c r="IXT36" s="49"/>
      <c r="IXU36" s="24"/>
      <c r="IXV36" s="24"/>
      <c r="IXW36" s="23"/>
      <c r="IXX36" s="23"/>
      <c r="IXY36" s="48"/>
      <c r="IXZ36" s="48"/>
      <c r="IYA36" s="48"/>
      <c r="IYB36" s="48"/>
      <c r="IYC36" s="49"/>
      <c r="IYD36" s="49"/>
      <c r="IYE36" s="49"/>
      <c r="IYF36" s="49"/>
      <c r="IYG36" s="24"/>
      <c r="IYH36" s="24"/>
      <c r="IYI36" s="23"/>
      <c r="IYJ36" s="23"/>
      <c r="IYK36" s="48"/>
      <c r="IYL36" s="48"/>
      <c r="IYM36" s="48"/>
      <c r="IYN36" s="48"/>
      <c r="IYO36" s="49"/>
      <c r="IYP36" s="49"/>
      <c r="IYQ36" s="49"/>
      <c r="IYR36" s="49"/>
      <c r="IYS36" s="24"/>
      <c r="IYT36" s="24"/>
      <c r="IYU36" s="23"/>
      <c r="IYV36" s="23"/>
      <c r="IYW36" s="48"/>
      <c r="IYX36" s="48"/>
      <c r="IYY36" s="48"/>
      <c r="IYZ36" s="48"/>
      <c r="IZA36" s="49"/>
      <c r="IZB36" s="49"/>
      <c r="IZC36" s="49"/>
      <c r="IZD36" s="49"/>
      <c r="IZE36" s="24"/>
      <c r="IZF36" s="24"/>
      <c r="IZG36" s="23"/>
      <c r="IZH36" s="23"/>
      <c r="IZI36" s="48"/>
      <c r="IZJ36" s="48"/>
      <c r="IZK36" s="48"/>
      <c r="IZL36" s="48"/>
      <c r="IZM36" s="49"/>
      <c r="IZN36" s="49"/>
      <c r="IZO36" s="49"/>
      <c r="IZP36" s="49"/>
      <c r="IZQ36" s="24"/>
      <c r="IZR36" s="24"/>
      <c r="IZS36" s="23"/>
      <c r="IZT36" s="23"/>
      <c r="IZU36" s="48"/>
      <c r="IZV36" s="48"/>
      <c r="IZW36" s="48"/>
      <c r="IZX36" s="48"/>
      <c r="IZY36" s="49"/>
      <c r="IZZ36" s="49"/>
      <c r="JAA36" s="49"/>
      <c r="JAB36" s="49"/>
      <c r="JAC36" s="24"/>
      <c r="JAD36" s="24"/>
      <c r="JAE36" s="23"/>
      <c r="JAF36" s="23"/>
      <c r="JAG36" s="48"/>
      <c r="JAH36" s="48"/>
      <c r="JAI36" s="48"/>
      <c r="JAJ36" s="48"/>
      <c r="JAK36" s="49"/>
      <c r="JAL36" s="49"/>
      <c r="JAM36" s="49"/>
      <c r="JAN36" s="49"/>
      <c r="JAO36" s="24"/>
      <c r="JAP36" s="24"/>
      <c r="JAQ36" s="23"/>
      <c r="JAR36" s="23"/>
      <c r="JAS36" s="48"/>
      <c r="JAT36" s="48"/>
      <c r="JAU36" s="48"/>
      <c r="JAV36" s="48"/>
      <c r="JAW36" s="49"/>
      <c r="JAX36" s="49"/>
      <c r="JAY36" s="49"/>
      <c r="JAZ36" s="49"/>
      <c r="JBA36" s="24"/>
      <c r="JBB36" s="24"/>
      <c r="JBC36" s="23"/>
      <c r="JBD36" s="23"/>
      <c r="JBE36" s="48"/>
      <c r="JBF36" s="48"/>
      <c r="JBG36" s="48"/>
      <c r="JBH36" s="48"/>
      <c r="JBI36" s="49"/>
      <c r="JBJ36" s="49"/>
      <c r="JBK36" s="49"/>
      <c r="JBL36" s="49"/>
      <c r="JBM36" s="24"/>
      <c r="JBN36" s="24"/>
      <c r="JBO36" s="23"/>
      <c r="JBP36" s="23"/>
      <c r="JBQ36" s="48"/>
      <c r="JBR36" s="48"/>
      <c r="JBS36" s="48"/>
      <c r="JBT36" s="48"/>
      <c r="JBU36" s="49"/>
      <c r="JBV36" s="49"/>
      <c r="JBW36" s="49"/>
      <c r="JBX36" s="49"/>
      <c r="JBY36" s="24"/>
      <c r="JBZ36" s="24"/>
      <c r="JCA36" s="23"/>
      <c r="JCB36" s="23"/>
      <c r="JCC36" s="48"/>
      <c r="JCD36" s="48"/>
      <c r="JCE36" s="48"/>
      <c r="JCF36" s="48"/>
      <c r="JCG36" s="49"/>
      <c r="JCH36" s="49"/>
      <c r="JCI36" s="49"/>
      <c r="JCJ36" s="49"/>
      <c r="JCK36" s="24"/>
      <c r="JCL36" s="24"/>
      <c r="JCM36" s="23"/>
      <c r="JCN36" s="23"/>
      <c r="JCO36" s="48"/>
      <c r="JCP36" s="48"/>
      <c r="JCQ36" s="48"/>
      <c r="JCR36" s="48"/>
      <c r="JCS36" s="49"/>
      <c r="JCT36" s="49"/>
      <c r="JCU36" s="49"/>
      <c r="JCV36" s="49"/>
      <c r="JCW36" s="24"/>
      <c r="JCX36" s="24"/>
      <c r="JCY36" s="23"/>
      <c r="JCZ36" s="23"/>
      <c r="JDA36" s="48"/>
      <c r="JDB36" s="48"/>
      <c r="JDC36" s="48"/>
      <c r="JDD36" s="48"/>
      <c r="JDE36" s="49"/>
      <c r="JDF36" s="49"/>
      <c r="JDG36" s="49"/>
      <c r="JDH36" s="49"/>
      <c r="JDI36" s="24"/>
      <c r="JDJ36" s="24"/>
      <c r="JDK36" s="23"/>
      <c r="JDL36" s="23"/>
      <c r="JDM36" s="48"/>
      <c r="JDN36" s="48"/>
      <c r="JDO36" s="48"/>
      <c r="JDP36" s="48"/>
      <c r="JDQ36" s="49"/>
      <c r="JDR36" s="49"/>
      <c r="JDS36" s="49"/>
      <c r="JDT36" s="49"/>
      <c r="JDU36" s="24"/>
      <c r="JDV36" s="24"/>
      <c r="JDW36" s="23"/>
      <c r="JDX36" s="23"/>
      <c r="JDY36" s="48"/>
      <c r="JDZ36" s="48"/>
      <c r="JEA36" s="48"/>
      <c r="JEB36" s="48"/>
      <c r="JEC36" s="49"/>
      <c r="JED36" s="49"/>
      <c r="JEE36" s="49"/>
      <c r="JEF36" s="49"/>
      <c r="JEG36" s="24"/>
      <c r="JEH36" s="24"/>
      <c r="JEI36" s="23"/>
      <c r="JEJ36" s="23"/>
      <c r="JEK36" s="48"/>
      <c r="JEL36" s="48"/>
      <c r="JEM36" s="48"/>
      <c r="JEN36" s="48"/>
      <c r="JEO36" s="49"/>
      <c r="JEP36" s="49"/>
      <c r="JEQ36" s="49"/>
      <c r="JER36" s="49"/>
      <c r="JES36" s="24"/>
      <c r="JET36" s="24"/>
      <c r="JEU36" s="23"/>
      <c r="JEV36" s="23"/>
      <c r="JEW36" s="48"/>
      <c r="JEX36" s="48"/>
      <c r="JEY36" s="48"/>
      <c r="JEZ36" s="48"/>
      <c r="JFA36" s="49"/>
      <c r="JFB36" s="49"/>
      <c r="JFC36" s="49"/>
      <c r="JFD36" s="49"/>
      <c r="JFE36" s="24"/>
      <c r="JFF36" s="24"/>
      <c r="JFG36" s="23"/>
      <c r="JFH36" s="23"/>
      <c r="JFI36" s="48"/>
      <c r="JFJ36" s="48"/>
      <c r="JFK36" s="48"/>
      <c r="JFL36" s="48"/>
      <c r="JFM36" s="49"/>
      <c r="JFN36" s="49"/>
      <c r="JFO36" s="49"/>
      <c r="JFP36" s="49"/>
      <c r="JFQ36" s="24"/>
      <c r="JFR36" s="24"/>
      <c r="JFS36" s="23"/>
      <c r="JFT36" s="23"/>
      <c r="JFU36" s="48"/>
      <c r="JFV36" s="48"/>
      <c r="JFW36" s="48"/>
      <c r="JFX36" s="48"/>
      <c r="JFY36" s="49"/>
      <c r="JFZ36" s="49"/>
      <c r="JGA36" s="49"/>
      <c r="JGB36" s="49"/>
      <c r="JGC36" s="24"/>
      <c r="JGD36" s="24"/>
      <c r="JGE36" s="23"/>
      <c r="JGF36" s="23"/>
      <c r="JGG36" s="48"/>
      <c r="JGH36" s="48"/>
      <c r="JGI36" s="48"/>
      <c r="JGJ36" s="48"/>
      <c r="JGK36" s="49"/>
      <c r="JGL36" s="49"/>
      <c r="JGM36" s="49"/>
      <c r="JGN36" s="49"/>
      <c r="JGO36" s="24"/>
      <c r="JGP36" s="24"/>
      <c r="JGQ36" s="23"/>
      <c r="JGR36" s="23"/>
      <c r="JGS36" s="48"/>
      <c r="JGT36" s="48"/>
      <c r="JGU36" s="48"/>
      <c r="JGV36" s="48"/>
      <c r="JGW36" s="49"/>
      <c r="JGX36" s="49"/>
      <c r="JGY36" s="49"/>
      <c r="JGZ36" s="49"/>
      <c r="JHA36" s="24"/>
      <c r="JHB36" s="24"/>
      <c r="JHC36" s="23"/>
      <c r="JHD36" s="23"/>
      <c r="JHE36" s="48"/>
      <c r="JHF36" s="48"/>
      <c r="JHG36" s="48"/>
      <c r="JHH36" s="48"/>
      <c r="JHI36" s="49"/>
      <c r="JHJ36" s="49"/>
      <c r="JHK36" s="49"/>
      <c r="JHL36" s="49"/>
      <c r="JHM36" s="24"/>
      <c r="JHN36" s="24"/>
      <c r="JHO36" s="23"/>
      <c r="JHP36" s="23"/>
      <c r="JHQ36" s="48"/>
      <c r="JHR36" s="48"/>
      <c r="JHS36" s="48"/>
      <c r="JHT36" s="48"/>
      <c r="JHU36" s="49"/>
      <c r="JHV36" s="49"/>
      <c r="JHW36" s="49"/>
      <c r="JHX36" s="49"/>
      <c r="JHY36" s="24"/>
      <c r="JHZ36" s="24"/>
      <c r="JIA36" s="23"/>
      <c r="JIB36" s="23"/>
      <c r="JIC36" s="48"/>
      <c r="JID36" s="48"/>
      <c r="JIE36" s="48"/>
      <c r="JIF36" s="48"/>
      <c r="JIG36" s="49"/>
      <c r="JIH36" s="49"/>
      <c r="JII36" s="49"/>
      <c r="JIJ36" s="49"/>
      <c r="JIK36" s="24"/>
      <c r="JIL36" s="24"/>
      <c r="JIM36" s="23"/>
      <c r="JIN36" s="23"/>
      <c r="JIO36" s="48"/>
      <c r="JIP36" s="48"/>
      <c r="JIQ36" s="48"/>
      <c r="JIR36" s="48"/>
      <c r="JIS36" s="49"/>
      <c r="JIT36" s="49"/>
      <c r="JIU36" s="49"/>
      <c r="JIV36" s="49"/>
      <c r="JIW36" s="24"/>
      <c r="JIX36" s="24"/>
      <c r="JIY36" s="23"/>
      <c r="JIZ36" s="23"/>
      <c r="JJA36" s="48"/>
      <c r="JJB36" s="48"/>
      <c r="JJC36" s="48"/>
      <c r="JJD36" s="48"/>
      <c r="JJE36" s="49"/>
      <c r="JJF36" s="49"/>
      <c r="JJG36" s="49"/>
      <c r="JJH36" s="49"/>
      <c r="JJI36" s="24"/>
      <c r="JJJ36" s="24"/>
      <c r="JJK36" s="23"/>
      <c r="JJL36" s="23"/>
      <c r="JJM36" s="48"/>
      <c r="JJN36" s="48"/>
      <c r="JJO36" s="48"/>
      <c r="JJP36" s="48"/>
      <c r="JJQ36" s="49"/>
      <c r="JJR36" s="49"/>
      <c r="JJS36" s="49"/>
      <c r="JJT36" s="49"/>
      <c r="JJU36" s="24"/>
      <c r="JJV36" s="24"/>
      <c r="JJW36" s="23"/>
      <c r="JJX36" s="23"/>
      <c r="JJY36" s="48"/>
      <c r="JJZ36" s="48"/>
      <c r="JKA36" s="48"/>
      <c r="JKB36" s="48"/>
      <c r="JKC36" s="49"/>
      <c r="JKD36" s="49"/>
      <c r="JKE36" s="49"/>
      <c r="JKF36" s="49"/>
      <c r="JKG36" s="24"/>
      <c r="JKH36" s="24"/>
      <c r="JKI36" s="23"/>
      <c r="JKJ36" s="23"/>
      <c r="JKK36" s="48"/>
      <c r="JKL36" s="48"/>
      <c r="JKM36" s="48"/>
      <c r="JKN36" s="48"/>
      <c r="JKO36" s="49"/>
      <c r="JKP36" s="49"/>
      <c r="JKQ36" s="49"/>
      <c r="JKR36" s="49"/>
      <c r="JKS36" s="24"/>
      <c r="JKT36" s="24"/>
      <c r="JKU36" s="23"/>
      <c r="JKV36" s="23"/>
      <c r="JKW36" s="48"/>
      <c r="JKX36" s="48"/>
      <c r="JKY36" s="48"/>
      <c r="JKZ36" s="48"/>
      <c r="JLA36" s="49"/>
      <c r="JLB36" s="49"/>
      <c r="JLC36" s="49"/>
      <c r="JLD36" s="49"/>
      <c r="JLE36" s="24"/>
      <c r="JLF36" s="24"/>
      <c r="JLG36" s="23"/>
      <c r="JLH36" s="23"/>
      <c r="JLI36" s="48"/>
      <c r="JLJ36" s="48"/>
      <c r="JLK36" s="48"/>
      <c r="JLL36" s="48"/>
      <c r="JLM36" s="49"/>
      <c r="JLN36" s="49"/>
      <c r="JLO36" s="49"/>
      <c r="JLP36" s="49"/>
      <c r="JLQ36" s="24"/>
      <c r="JLR36" s="24"/>
      <c r="JLS36" s="23"/>
      <c r="JLT36" s="23"/>
      <c r="JLU36" s="48"/>
      <c r="JLV36" s="48"/>
      <c r="JLW36" s="48"/>
      <c r="JLX36" s="48"/>
      <c r="JLY36" s="49"/>
      <c r="JLZ36" s="49"/>
      <c r="JMA36" s="49"/>
      <c r="JMB36" s="49"/>
      <c r="JMC36" s="24"/>
      <c r="JMD36" s="24"/>
      <c r="JME36" s="23"/>
      <c r="JMF36" s="23"/>
      <c r="JMG36" s="48"/>
      <c r="JMH36" s="48"/>
      <c r="JMI36" s="48"/>
      <c r="JMJ36" s="48"/>
      <c r="JMK36" s="49"/>
      <c r="JML36" s="49"/>
      <c r="JMM36" s="49"/>
      <c r="JMN36" s="49"/>
      <c r="JMO36" s="24"/>
      <c r="JMP36" s="24"/>
      <c r="JMQ36" s="23"/>
      <c r="JMR36" s="23"/>
      <c r="JMS36" s="48"/>
      <c r="JMT36" s="48"/>
      <c r="JMU36" s="48"/>
      <c r="JMV36" s="48"/>
      <c r="JMW36" s="49"/>
      <c r="JMX36" s="49"/>
      <c r="JMY36" s="49"/>
      <c r="JMZ36" s="49"/>
      <c r="JNA36" s="24"/>
      <c r="JNB36" s="24"/>
      <c r="JNC36" s="23"/>
      <c r="JND36" s="23"/>
      <c r="JNE36" s="48"/>
      <c r="JNF36" s="48"/>
      <c r="JNG36" s="48"/>
      <c r="JNH36" s="48"/>
      <c r="JNI36" s="49"/>
      <c r="JNJ36" s="49"/>
      <c r="JNK36" s="49"/>
      <c r="JNL36" s="49"/>
      <c r="JNM36" s="24"/>
      <c r="JNN36" s="24"/>
      <c r="JNO36" s="23"/>
      <c r="JNP36" s="23"/>
      <c r="JNQ36" s="48"/>
      <c r="JNR36" s="48"/>
      <c r="JNS36" s="48"/>
      <c r="JNT36" s="48"/>
      <c r="JNU36" s="49"/>
      <c r="JNV36" s="49"/>
      <c r="JNW36" s="49"/>
      <c r="JNX36" s="49"/>
      <c r="JNY36" s="24"/>
      <c r="JNZ36" s="24"/>
      <c r="JOA36" s="23"/>
      <c r="JOB36" s="23"/>
      <c r="JOC36" s="48"/>
      <c r="JOD36" s="48"/>
      <c r="JOE36" s="48"/>
      <c r="JOF36" s="48"/>
      <c r="JOG36" s="49"/>
      <c r="JOH36" s="49"/>
      <c r="JOI36" s="49"/>
      <c r="JOJ36" s="49"/>
      <c r="JOK36" s="24"/>
      <c r="JOL36" s="24"/>
      <c r="JOM36" s="23"/>
      <c r="JON36" s="23"/>
      <c r="JOO36" s="48"/>
      <c r="JOP36" s="48"/>
      <c r="JOQ36" s="48"/>
      <c r="JOR36" s="48"/>
      <c r="JOS36" s="49"/>
      <c r="JOT36" s="49"/>
      <c r="JOU36" s="49"/>
      <c r="JOV36" s="49"/>
      <c r="JOW36" s="24"/>
      <c r="JOX36" s="24"/>
      <c r="JOY36" s="23"/>
      <c r="JOZ36" s="23"/>
      <c r="JPA36" s="48"/>
      <c r="JPB36" s="48"/>
      <c r="JPC36" s="48"/>
      <c r="JPD36" s="48"/>
      <c r="JPE36" s="49"/>
      <c r="JPF36" s="49"/>
      <c r="JPG36" s="49"/>
      <c r="JPH36" s="49"/>
      <c r="JPI36" s="24"/>
      <c r="JPJ36" s="24"/>
      <c r="JPK36" s="23"/>
      <c r="JPL36" s="23"/>
      <c r="JPM36" s="48"/>
      <c r="JPN36" s="48"/>
      <c r="JPO36" s="48"/>
      <c r="JPP36" s="48"/>
      <c r="JPQ36" s="49"/>
      <c r="JPR36" s="49"/>
      <c r="JPS36" s="49"/>
      <c r="JPT36" s="49"/>
      <c r="JPU36" s="24"/>
      <c r="JPV36" s="24"/>
      <c r="JPW36" s="23"/>
      <c r="JPX36" s="23"/>
      <c r="JPY36" s="48"/>
      <c r="JPZ36" s="48"/>
      <c r="JQA36" s="48"/>
      <c r="JQB36" s="48"/>
      <c r="JQC36" s="49"/>
      <c r="JQD36" s="49"/>
      <c r="JQE36" s="49"/>
      <c r="JQF36" s="49"/>
      <c r="JQG36" s="24"/>
      <c r="JQH36" s="24"/>
      <c r="JQI36" s="23"/>
      <c r="JQJ36" s="23"/>
      <c r="JQK36" s="48"/>
      <c r="JQL36" s="48"/>
      <c r="JQM36" s="48"/>
      <c r="JQN36" s="48"/>
      <c r="JQO36" s="49"/>
      <c r="JQP36" s="49"/>
      <c r="JQQ36" s="49"/>
      <c r="JQR36" s="49"/>
      <c r="JQS36" s="24"/>
      <c r="JQT36" s="24"/>
      <c r="JQU36" s="23"/>
      <c r="JQV36" s="23"/>
      <c r="JQW36" s="48"/>
      <c r="JQX36" s="48"/>
      <c r="JQY36" s="48"/>
      <c r="JQZ36" s="48"/>
      <c r="JRA36" s="49"/>
      <c r="JRB36" s="49"/>
      <c r="JRC36" s="49"/>
      <c r="JRD36" s="49"/>
      <c r="JRE36" s="24"/>
      <c r="JRF36" s="24"/>
      <c r="JRG36" s="23"/>
      <c r="JRH36" s="23"/>
      <c r="JRI36" s="48"/>
      <c r="JRJ36" s="48"/>
      <c r="JRK36" s="48"/>
      <c r="JRL36" s="48"/>
      <c r="JRM36" s="49"/>
      <c r="JRN36" s="49"/>
      <c r="JRO36" s="49"/>
      <c r="JRP36" s="49"/>
      <c r="JRQ36" s="24"/>
      <c r="JRR36" s="24"/>
      <c r="JRS36" s="23"/>
      <c r="JRT36" s="23"/>
      <c r="JRU36" s="48"/>
      <c r="JRV36" s="48"/>
      <c r="JRW36" s="48"/>
      <c r="JRX36" s="48"/>
      <c r="JRY36" s="49"/>
      <c r="JRZ36" s="49"/>
      <c r="JSA36" s="49"/>
      <c r="JSB36" s="49"/>
      <c r="JSC36" s="24"/>
      <c r="JSD36" s="24"/>
      <c r="JSE36" s="23"/>
      <c r="JSF36" s="23"/>
      <c r="JSG36" s="48"/>
      <c r="JSH36" s="48"/>
      <c r="JSI36" s="48"/>
      <c r="JSJ36" s="48"/>
      <c r="JSK36" s="49"/>
      <c r="JSL36" s="49"/>
      <c r="JSM36" s="49"/>
      <c r="JSN36" s="49"/>
      <c r="JSO36" s="24"/>
      <c r="JSP36" s="24"/>
      <c r="JSQ36" s="23"/>
      <c r="JSR36" s="23"/>
      <c r="JSS36" s="48"/>
      <c r="JST36" s="48"/>
      <c r="JSU36" s="48"/>
      <c r="JSV36" s="48"/>
      <c r="JSW36" s="49"/>
      <c r="JSX36" s="49"/>
      <c r="JSY36" s="49"/>
      <c r="JSZ36" s="49"/>
      <c r="JTA36" s="24"/>
      <c r="JTB36" s="24"/>
      <c r="JTC36" s="23"/>
      <c r="JTD36" s="23"/>
      <c r="JTE36" s="48"/>
      <c r="JTF36" s="48"/>
      <c r="JTG36" s="48"/>
      <c r="JTH36" s="48"/>
      <c r="JTI36" s="49"/>
      <c r="JTJ36" s="49"/>
      <c r="JTK36" s="49"/>
      <c r="JTL36" s="49"/>
      <c r="JTM36" s="24"/>
      <c r="JTN36" s="24"/>
      <c r="JTO36" s="23"/>
      <c r="JTP36" s="23"/>
      <c r="JTQ36" s="48"/>
      <c r="JTR36" s="48"/>
      <c r="JTS36" s="48"/>
      <c r="JTT36" s="48"/>
      <c r="JTU36" s="49"/>
      <c r="JTV36" s="49"/>
      <c r="JTW36" s="49"/>
      <c r="JTX36" s="49"/>
      <c r="JTY36" s="24"/>
      <c r="JTZ36" s="24"/>
      <c r="JUA36" s="23"/>
      <c r="JUB36" s="23"/>
      <c r="JUC36" s="48"/>
      <c r="JUD36" s="48"/>
      <c r="JUE36" s="48"/>
      <c r="JUF36" s="48"/>
      <c r="JUG36" s="49"/>
      <c r="JUH36" s="49"/>
      <c r="JUI36" s="49"/>
      <c r="JUJ36" s="49"/>
      <c r="JUK36" s="24"/>
      <c r="JUL36" s="24"/>
      <c r="JUM36" s="23"/>
      <c r="JUN36" s="23"/>
      <c r="JUO36" s="48"/>
      <c r="JUP36" s="48"/>
      <c r="JUQ36" s="48"/>
      <c r="JUR36" s="48"/>
      <c r="JUS36" s="49"/>
      <c r="JUT36" s="49"/>
      <c r="JUU36" s="49"/>
      <c r="JUV36" s="49"/>
      <c r="JUW36" s="24"/>
      <c r="JUX36" s="24"/>
      <c r="JUY36" s="23"/>
      <c r="JUZ36" s="23"/>
      <c r="JVA36" s="48"/>
      <c r="JVB36" s="48"/>
      <c r="JVC36" s="48"/>
      <c r="JVD36" s="48"/>
      <c r="JVE36" s="49"/>
      <c r="JVF36" s="49"/>
      <c r="JVG36" s="49"/>
      <c r="JVH36" s="49"/>
      <c r="JVI36" s="24"/>
      <c r="JVJ36" s="24"/>
      <c r="JVK36" s="23"/>
      <c r="JVL36" s="23"/>
      <c r="JVM36" s="48"/>
      <c r="JVN36" s="48"/>
      <c r="JVO36" s="48"/>
      <c r="JVP36" s="48"/>
      <c r="JVQ36" s="49"/>
      <c r="JVR36" s="49"/>
      <c r="JVS36" s="49"/>
      <c r="JVT36" s="49"/>
      <c r="JVU36" s="24"/>
      <c r="JVV36" s="24"/>
      <c r="JVW36" s="23"/>
      <c r="JVX36" s="23"/>
      <c r="JVY36" s="48"/>
      <c r="JVZ36" s="48"/>
      <c r="JWA36" s="48"/>
      <c r="JWB36" s="48"/>
      <c r="JWC36" s="49"/>
      <c r="JWD36" s="49"/>
      <c r="JWE36" s="49"/>
      <c r="JWF36" s="49"/>
      <c r="JWG36" s="24"/>
      <c r="JWH36" s="24"/>
      <c r="JWI36" s="23"/>
      <c r="JWJ36" s="23"/>
      <c r="JWK36" s="48"/>
      <c r="JWL36" s="48"/>
      <c r="JWM36" s="48"/>
      <c r="JWN36" s="48"/>
      <c r="JWO36" s="49"/>
      <c r="JWP36" s="49"/>
      <c r="JWQ36" s="49"/>
      <c r="JWR36" s="49"/>
      <c r="JWS36" s="24"/>
      <c r="JWT36" s="24"/>
      <c r="JWU36" s="23"/>
      <c r="JWV36" s="23"/>
      <c r="JWW36" s="48"/>
      <c r="JWX36" s="48"/>
      <c r="JWY36" s="48"/>
      <c r="JWZ36" s="48"/>
      <c r="JXA36" s="49"/>
      <c r="JXB36" s="49"/>
      <c r="JXC36" s="49"/>
      <c r="JXD36" s="49"/>
      <c r="JXE36" s="24"/>
      <c r="JXF36" s="24"/>
      <c r="JXG36" s="23"/>
      <c r="JXH36" s="23"/>
      <c r="JXI36" s="48"/>
      <c r="JXJ36" s="48"/>
      <c r="JXK36" s="48"/>
      <c r="JXL36" s="48"/>
      <c r="JXM36" s="49"/>
      <c r="JXN36" s="49"/>
      <c r="JXO36" s="49"/>
      <c r="JXP36" s="49"/>
      <c r="JXQ36" s="24"/>
      <c r="JXR36" s="24"/>
      <c r="JXS36" s="23"/>
      <c r="JXT36" s="23"/>
      <c r="JXU36" s="48"/>
      <c r="JXV36" s="48"/>
      <c r="JXW36" s="48"/>
      <c r="JXX36" s="48"/>
      <c r="JXY36" s="49"/>
      <c r="JXZ36" s="49"/>
      <c r="JYA36" s="49"/>
      <c r="JYB36" s="49"/>
      <c r="JYC36" s="24"/>
      <c r="JYD36" s="24"/>
      <c r="JYE36" s="23"/>
      <c r="JYF36" s="23"/>
      <c r="JYG36" s="48"/>
      <c r="JYH36" s="48"/>
      <c r="JYI36" s="48"/>
      <c r="JYJ36" s="48"/>
      <c r="JYK36" s="49"/>
      <c r="JYL36" s="49"/>
      <c r="JYM36" s="49"/>
      <c r="JYN36" s="49"/>
      <c r="JYO36" s="24"/>
      <c r="JYP36" s="24"/>
      <c r="JYQ36" s="23"/>
      <c r="JYR36" s="23"/>
      <c r="JYS36" s="48"/>
      <c r="JYT36" s="48"/>
      <c r="JYU36" s="48"/>
      <c r="JYV36" s="48"/>
      <c r="JYW36" s="49"/>
      <c r="JYX36" s="49"/>
      <c r="JYY36" s="49"/>
      <c r="JYZ36" s="49"/>
      <c r="JZA36" s="24"/>
      <c r="JZB36" s="24"/>
      <c r="JZC36" s="23"/>
      <c r="JZD36" s="23"/>
      <c r="JZE36" s="48"/>
      <c r="JZF36" s="48"/>
      <c r="JZG36" s="48"/>
      <c r="JZH36" s="48"/>
      <c r="JZI36" s="49"/>
      <c r="JZJ36" s="49"/>
      <c r="JZK36" s="49"/>
      <c r="JZL36" s="49"/>
      <c r="JZM36" s="24"/>
      <c r="JZN36" s="24"/>
      <c r="JZO36" s="23"/>
      <c r="JZP36" s="23"/>
      <c r="JZQ36" s="48"/>
      <c r="JZR36" s="48"/>
      <c r="JZS36" s="48"/>
      <c r="JZT36" s="48"/>
      <c r="JZU36" s="49"/>
      <c r="JZV36" s="49"/>
      <c r="JZW36" s="49"/>
      <c r="JZX36" s="49"/>
      <c r="JZY36" s="24"/>
      <c r="JZZ36" s="24"/>
      <c r="KAA36" s="23"/>
      <c r="KAB36" s="23"/>
      <c r="KAC36" s="48"/>
      <c r="KAD36" s="48"/>
      <c r="KAE36" s="48"/>
      <c r="KAF36" s="48"/>
      <c r="KAG36" s="49"/>
      <c r="KAH36" s="49"/>
      <c r="KAI36" s="49"/>
      <c r="KAJ36" s="49"/>
      <c r="KAK36" s="24"/>
      <c r="KAL36" s="24"/>
      <c r="KAM36" s="23"/>
      <c r="KAN36" s="23"/>
      <c r="KAO36" s="48"/>
      <c r="KAP36" s="48"/>
      <c r="KAQ36" s="48"/>
      <c r="KAR36" s="48"/>
      <c r="KAS36" s="49"/>
      <c r="KAT36" s="49"/>
      <c r="KAU36" s="49"/>
      <c r="KAV36" s="49"/>
      <c r="KAW36" s="24"/>
      <c r="KAX36" s="24"/>
      <c r="KAY36" s="23"/>
      <c r="KAZ36" s="23"/>
      <c r="KBA36" s="48"/>
      <c r="KBB36" s="48"/>
      <c r="KBC36" s="48"/>
      <c r="KBD36" s="48"/>
      <c r="KBE36" s="49"/>
      <c r="KBF36" s="49"/>
      <c r="KBG36" s="49"/>
      <c r="KBH36" s="49"/>
      <c r="KBI36" s="24"/>
      <c r="KBJ36" s="24"/>
      <c r="KBK36" s="23"/>
      <c r="KBL36" s="23"/>
      <c r="KBM36" s="48"/>
      <c r="KBN36" s="48"/>
      <c r="KBO36" s="48"/>
      <c r="KBP36" s="48"/>
      <c r="KBQ36" s="49"/>
      <c r="KBR36" s="49"/>
      <c r="KBS36" s="49"/>
      <c r="KBT36" s="49"/>
      <c r="KBU36" s="24"/>
      <c r="KBV36" s="24"/>
      <c r="KBW36" s="23"/>
      <c r="KBX36" s="23"/>
      <c r="KBY36" s="48"/>
      <c r="KBZ36" s="48"/>
      <c r="KCA36" s="48"/>
      <c r="KCB36" s="48"/>
      <c r="KCC36" s="49"/>
      <c r="KCD36" s="49"/>
      <c r="KCE36" s="49"/>
      <c r="KCF36" s="49"/>
      <c r="KCG36" s="24"/>
      <c r="KCH36" s="24"/>
      <c r="KCI36" s="23"/>
      <c r="KCJ36" s="23"/>
      <c r="KCK36" s="48"/>
      <c r="KCL36" s="48"/>
      <c r="KCM36" s="48"/>
      <c r="KCN36" s="48"/>
      <c r="KCO36" s="49"/>
      <c r="KCP36" s="49"/>
      <c r="KCQ36" s="49"/>
      <c r="KCR36" s="49"/>
      <c r="KCS36" s="24"/>
      <c r="KCT36" s="24"/>
      <c r="KCU36" s="23"/>
      <c r="KCV36" s="23"/>
      <c r="KCW36" s="48"/>
      <c r="KCX36" s="48"/>
      <c r="KCY36" s="48"/>
      <c r="KCZ36" s="48"/>
      <c r="KDA36" s="49"/>
      <c r="KDB36" s="49"/>
      <c r="KDC36" s="49"/>
      <c r="KDD36" s="49"/>
      <c r="KDE36" s="24"/>
      <c r="KDF36" s="24"/>
      <c r="KDG36" s="23"/>
      <c r="KDH36" s="23"/>
      <c r="KDI36" s="48"/>
      <c r="KDJ36" s="48"/>
      <c r="KDK36" s="48"/>
      <c r="KDL36" s="48"/>
      <c r="KDM36" s="49"/>
      <c r="KDN36" s="49"/>
      <c r="KDO36" s="49"/>
      <c r="KDP36" s="49"/>
      <c r="KDQ36" s="24"/>
      <c r="KDR36" s="24"/>
      <c r="KDS36" s="23"/>
      <c r="KDT36" s="23"/>
      <c r="KDU36" s="48"/>
      <c r="KDV36" s="48"/>
      <c r="KDW36" s="48"/>
      <c r="KDX36" s="48"/>
      <c r="KDY36" s="49"/>
      <c r="KDZ36" s="49"/>
      <c r="KEA36" s="49"/>
      <c r="KEB36" s="49"/>
      <c r="KEC36" s="24"/>
      <c r="KED36" s="24"/>
      <c r="KEE36" s="23"/>
      <c r="KEF36" s="23"/>
      <c r="KEG36" s="48"/>
      <c r="KEH36" s="48"/>
      <c r="KEI36" s="48"/>
      <c r="KEJ36" s="48"/>
      <c r="KEK36" s="49"/>
      <c r="KEL36" s="49"/>
      <c r="KEM36" s="49"/>
      <c r="KEN36" s="49"/>
      <c r="KEO36" s="24"/>
      <c r="KEP36" s="24"/>
      <c r="KEQ36" s="23"/>
      <c r="KER36" s="23"/>
      <c r="KES36" s="48"/>
      <c r="KET36" s="48"/>
      <c r="KEU36" s="48"/>
      <c r="KEV36" s="48"/>
      <c r="KEW36" s="49"/>
      <c r="KEX36" s="49"/>
      <c r="KEY36" s="49"/>
      <c r="KEZ36" s="49"/>
      <c r="KFA36" s="24"/>
      <c r="KFB36" s="24"/>
      <c r="KFC36" s="23"/>
      <c r="KFD36" s="23"/>
      <c r="KFE36" s="48"/>
      <c r="KFF36" s="48"/>
      <c r="KFG36" s="48"/>
      <c r="KFH36" s="48"/>
      <c r="KFI36" s="49"/>
      <c r="KFJ36" s="49"/>
      <c r="KFK36" s="49"/>
      <c r="KFL36" s="49"/>
      <c r="KFM36" s="24"/>
      <c r="KFN36" s="24"/>
      <c r="KFO36" s="23"/>
      <c r="KFP36" s="23"/>
      <c r="KFQ36" s="48"/>
      <c r="KFR36" s="48"/>
      <c r="KFS36" s="48"/>
      <c r="KFT36" s="48"/>
      <c r="KFU36" s="49"/>
      <c r="KFV36" s="49"/>
      <c r="KFW36" s="49"/>
      <c r="KFX36" s="49"/>
      <c r="KFY36" s="24"/>
      <c r="KFZ36" s="24"/>
      <c r="KGA36" s="23"/>
      <c r="KGB36" s="23"/>
      <c r="KGC36" s="48"/>
      <c r="KGD36" s="48"/>
      <c r="KGE36" s="48"/>
      <c r="KGF36" s="48"/>
      <c r="KGG36" s="49"/>
      <c r="KGH36" s="49"/>
      <c r="KGI36" s="49"/>
      <c r="KGJ36" s="49"/>
      <c r="KGK36" s="24"/>
      <c r="KGL36" s="24"/>
      <c r="KGM36" s="23"/>
      <c r="KGN36" s="23"/>
      <c r="KGO36" s="48"/>
      <c r="KGP36" s="48"/>
      <c r="KGQ36" s="48"/>
      <c r="KGR36" s="48"/>
      <c r="KGS36" s="49"/>
      <c r="KGT36" s="49"/>
      <c r="KGU36" s="49"/>
      <c r="KGV36" s="49"/>
      <c r="KGW36" s="24"/>
      <c r="KGX36" s="24"/>
      <c r="KGY36" s="23"/>
      <c r="KGZ36" s="23"/>
      <c r="KHA36" s="48"/>
      <c r="KHB36" s="48"/>
      <c r="KHC36" s="48"/>
      <c r="KHD36" s="48"/>
      <c r="KHE36" s="49"/>
      <c r="KHF36" s="49"/>
      <c r="KHG36" s="49"/>
      <c r="KHH36" s="49"/>
      <c r="KHI36" s="24"/>
      <c r="KHJ36" s="24"/>
      <c r="KHK36" s="23"/>
      <c r="KHL36" s="23"/>
      <c r="KHM36" s="48"/>
      <c r="KHN36" s="48"/>
      <c r="KHO36" s="48"/>
      <c r="KHP36" s="48"/>
      <c r="KHQ36" s="49"/>
      <c r="KHR36" s="49"/>
      <c r="KHS36" s="49"/>
      <c r="KHT36" s="49"/>
      <c r="KHU36" s="24"/>
      <c r="KHV36" s="24"/>
      <c r="KHW36" s="23"/>
      <c r="KHX36" s="23"/>
      <c r="KHY36" s="48"/>
      <c r="KHZ36" s="48"/>
      <c r="KIA36" s="48"/>
      <c r="KIB36" s="48"/>
      <c r="KIC36" s="49"/>
      <c r="KID36" s="49"/>
      <c r="KIE36" s="49"/>
      <c r="KIF36" s="49"/>
      <c r="KIG36" s="24"/>
      <c r="KIH36" s="24"/>
      <c r="KII36" s="23"/>
      <c r="KIJ36" s="23"/>
      <c r="KIK36" s="48"/>
      <c r="KIL36" s="48"/>
      <c r="KIM36" s="48"/>
      <c r="KIN36" s="48"/>
      <c r="KIO36" s="49"/>
      <c r="KIP36" s="49"/>
      <c r="KIQ36" s="49"/>
      <c r="KIR36" s="49"/>
      <c r="KIS36" s="24"/>
      <c r="KIT36" s="24"/>
      <c r="KIU36" s="23"/>
      <c r="KIV36" s="23"/>
      <c r="KIW36" s="48"/>
      <c r="KIX36" s="48"/>
      <c r="KIY36" s="48"/>
      <c r="KIZ36" s="48"/>
      <c r="KJA36" s="49"/>
      <c r="KJB36" s="49"/>
      <c r="KJC36" s="49"/>
      <c r="KJD36" s="49"/>
      <c r="KJE36" s="24"/>
      <c r="KJF36" s="24"/>
      <c r="KJG36" s="23"/>
      <c r="KJH36" s="23"/>
      <c r="KJI36" s="48"/>
      <c r="KJJ36" s="48"/>
      <c r="KJK36" s="48"/>
      <c r="KJL36" s="48"/>
      <c r="KJM36" s="49"/>
      <c r="KJN36" s="49"/>
      <c r="KJO36" s="49"/>
      <c r="KJP36" s="49"/>
      <c r="KJQ36" s="24"/>
      <c r="KJR36" s="24"/>
      <c r="KJS36" s="23"/>
      <c r="KJT36" s="23"/>
      <c r="KJU36" s="48"/>
      <c r="KJV36" s="48"/>
      <c r="KJW36" s="48"/>
      <c r="KJX36" s="48"/>
      <c r="KJY36" s="49"/>
      <c r="KJZ36" s="49"/>
      <c r="KKA36" s="49"/>
      <c r="KKB36" s="49"/>
      <c r="KKC36" s="24"/>
      <c r="KKD36" s="24"/>
      <c r="KKE36" s="23"/>
      <c r="KKF36" s="23"/>
      <c r="KKG36" s="48"/>
      <c r="KKH36" s="48"/>
      <c r="KKI36" s="48"/>
      <c r="KKJ36" s="48"/>
      <c r="KKK36" s="49"/>
      <c r="KKL36" s="49"/>
      <c r="KKM36" s="49"/>
      <c r="KKN36" s="49"/>
      <c r="KKO36" s="24"/>
      <c r="KKP36" s="24"/>
      <c r="KKQ36" s="23"/>
      <c r="KKR36" s="23"/>
      <c r="KKS36" s="48"/>
      <c r="KKT36" s="48"/>
      <c r="KKU36" s="48"/>
      <c r="KKV36" s="48"/>
      <c r="KKW36" s="49"/>
      <c r="KKX36" s="49"/>
      <c r="KKY36" s="49"/>
      <c r="KKZ36" s="49"/>
      <c r="KLA36" s="24"/>
      <c r="KLB36" s="24"/>
      <c r="KLC36" s="23"/>
      <c r="KLD36" s="23"/>
      <c r="KLE36" s="48"/>
      <c r="KLF36" s="48"/>
      <c r="KLG36" s="48"/>
      <c r="KLH36" s="48"/>
      <c r="KLI36" s="49"/>
      <c r="KLJ36" s="49"/>
      <c r="KLK36" s="49"/>
      <c r="KLL36" s="49"/>
      <c r="KLM36" s="24"/>
      <c r="KLN36" s="24"/>
      <c r="KLO36" s="23"/>
      <c r="KLP36" s="23"/>
      <c r="KLQ36" s="48"/>
      <c r="KLR36" s="48"/>
      <c r="KLS36" s="48"/>
      <c r="KLT36" s="48"/>
      <c r="KLU36" s="49"/>
      <c r="KLV36" s="49"/>
      <c r="KLW36" s="49"/>
      <c r="KLX36" s="49"/>
      <c r="KLY36" s="24"/>
      <c r="KLZ36" s="24"/>
      <c r="KMA36" s="23"/>
      <c r="KMB36" s="23"/>
      <c r="KMC36" s="48"/>
      <c r="KMD36" s="48"/>
      <c r="KME36" s="48"/>
      <c r="KMF36" s="48"/>
      <c r="KMG36" s="49"/>
      <c r="KMH36" s="49"/>
      <c r="KMI36" s="49"/>
      <c r="KMJ36" s="49"/>
      <c r="KMK36" s="24"/>
      <c r="KML36" s="24"/>
      <c r="KMM36" s="23"/>
      <c r="KMN36" s="23"/>
      <c r="KMO36" s="48"/>
      <c r="KMP36" s="48"/>
      <c r="KMQ36" s="48"/>
      <c r="KMR36" s="48"/>
      <c r="KMS36" s="49"/>
      <c r="KMT36" s="49"/>
      <c r="KMU36" s="49"/>
      <c r="KMV36" s="49"/>
      <c r="KMW36" s="24"/>
      <c r="KMX36" s="24"/>
      <c r="KMY36" s="23"/>
      <c r="KMZ36" s="23"/>
      <c r="KNA36" s="48"/>
      <c r="KNB36" s="48"/>
      <c r="KNC36" s="48"/>
      <c r="KND36" s="48"/>
      <c r="KNE36" s="49"/>
      <c r="KNF36" s="49"/>
      <c r="KNG36" s="49"/>
      <c r="KNH36" s="49"/>
      <c r="KNI36" s="24"/>
      <c r="KNJ36" s="24"/>
      <c r="KNK36" s="23"/>
      <c r="KNL36" s="23"/>
      <c r="KNM36" s="48"/>
      <c r="KNN36" s="48"/>
      <c r="KNO36" s="48"/>
      <c r="KNP36" s="48"/>
      <c r="KNQ36" s="49"/>
      <c r="KNR36" s="49"/>
      <c r="KNS36" s="49"/>
      <c r="KNT36" s="49"/>
      <c r="KNU36" s="24"/>
      <c r="KNV36" s="24"/>
      <c r="KNW36" s="23"/>
      <c r="KNX36" s="23"/>
      <c r="KNY36" s="48"/>
      <c r="KNZ36" s="48"/>
      <c r="KOA36" s="48"/>
      <c r="KOB36" s="48"/>
      <c r="KOC36" s="49"/>
      <c r="KOD36" s="49"/>
      <c r="KOE36" s="49"/>
      <c r="KOF36" s="49"/>
      <c r="KOG36" s="24"/>
      <c r="KOH36" s="24"/>
      <c r="KOI36" s="23"/>
      <c r="KOJ36" s="23"/>
      <c r="KOK36" s="48"/>
      <c r="KOL36" s="48"/>
      <c r="KOM36" s="48"/>
      <c r="KON36" s="48"/>
      <c r="KOO36" s="49"/>
      <c r="KOP36" s="49"/>
      <c r="KOQ36" s="49"/>
      <c r="KOR36" s="49"/>
      <c r="KOS36" s="24"/>
      <c r="KOT36" s="24"/>
      <c r="KOU36" s="23"/>
      <c r="KOV36" s="23"/>
      <c r="KOW36" s="48"/>
      <c r="KOX36" s="48"/>
      <c r="KOY36" s="48"/>
      <c r="KOZ36" s="48"/>
      <c r="KPA36" s="49"/>
      <c r="KPB36" s="49"/>
      <c r="KPC36" s="49"/>
      <c r="KPD36" s="49"/>
      <c r="KPE36" s="24"/>
      <c r="KPF36" s="24"/>
      <c r="KPG36" s="23"/>
      <c r="KPH36" s="23"/>
      <c r="KPI36" s="48"/>
      <c r="KPJ36" s="48"/>
      <c r="KPK36" s="48"/>
      <c r="KPL36" s="48"/>
      <c r="KPM36" s="49"/>
      <c r="KPN36" s="49"/>
      <c r="KPO36" s="49"/>
      <c r="KPP36" s="49"/>
      <c r="KPQ36" s="24"/>
      <c r="KPR36" s="24"/>
      <c r="KPS36" s="23"/>
      <c r="KPT36" s="23"/>
      <c r="KPU36" s="48"/>
      <c r="KPV36" s="48"/>
      <c r="KPW36" s="48"/>
      <c r="KPX36" s="48"/>
      <c r="KPY36" s="49"/>
      <c r="KPZ36" s="49"/>
      <c r="KQA36" s="49"/>
      <c r="KQB36" s="49"/>
      <c r="KQC36" s="24"/>
      <c r="KQD36" s="24"/>
      <c r="KQE36" s="23"/>
      <c r="KQF36" s="23"/>
      <c r="KQG36" s="48"/>
      <c r="KQH36" s="48"/>
      <c r="KQI36" s="48"/>
      <c r="KQJ36" s="48"/>
      <c r="KQK36" s="49"/>
      <c r="KQL36" s="49"/>
      <c r="KQM36" s="49"/>
      <c r="KQN36" s="49"/>
      <c r="KQO36" s="24"/>
      <c r="KQP36" s="24"/>
      <c r="KQQ36" s="23"/>
      <c r="KQR36" s="23"/>
      <c r="KQS36" s="48"/>
      <c r="KQT36" s="48"/>
      <c r="KQU36" s="48"/>
      <c r="KQV36" s="48"/>
      <c r="KQW36" s="49"/>
      <c r="KQX36" s="49"/>
      <c r="KQY36" s="49"/>
      <c r="KQZ36" s="49"/>
      <c r="KRA36" s="24"/>
      <c r="KRB36" s="24"/>
      <c r="KRC36" s="23"/>
      <c r="KRD36" s="23"/>
      <c r="KRE36" s="48"/>
      <c r="KRF36" s="48"/>
      <c r="KRG36" s="48"/>
      <c r="KRH36" s="48"/>
      <c r="KRI36" s="49"/>
      <c r="KRJ36" s="49"/>
      <c r="KRK36" s="49"/>
      <c r="KRL36" s="49"/>
      <c r="KRM36" s="24"/>
      <c r="KRN36" s="24"/>
      <c r="KRO36" s="23"/>
      <c r="KRP36" s="23"/>
      <c r="KRQ36" s="48"/>
      <c r="KRR36" s="48"/>
      <c r="KRS36" s="48"/>
      <c r="KRT36" s="48"/>
      <c r="KRU36" s="49"/>
      <c r="KRV36" s="49"/>
      <c r="KRW36" s="49"/>
      <c r="KRX36" s="49"/>
      <c r="KRY36" s="24"/>
      <c r="KRZ36" s="24"/>
      <c r="KSA36" s="23"/>
      <c r="KSB36" s="23"/>
      <c r="KSC36" s="48"/>
      <c r="KSD36" s="48"/>
      <c r="KSE36" s="48"/>
      <c r="KSF36" s="48"/>
      <c r="KSG36" s="49"/>
      <c r="KSH36" s="49"/>
      <c r="KSI36" s="49"/>
      <c r="KSJ36" s="49"/>
      <c r="KSK36" s="24"/>
      <c r="KSL36" s="24"/>
      <c r="KSM36" s="23"/>
      <c r="KSN36" s="23"/>
      <c r="KSO36" s="48"/>
      <c r="KSP36" s="48"/>
      <c r="KSQ36" s="48"/>
      <c r="KSR36" s="48"/>
      <c r="KSS36" s="49"/>
      <c r="KST36" s="49"/>
      <c r="KSU36" s="49"/>
      <c r="KSV36" s="49"/>
      <c r="KSW36" s="24"/>
      <c r="KSX36" s="24"/>
      <c r="KSY36" s="23"/>
      <c r="KSZ36" s="23"/>
      <c r="KTA36" s="48"/>
      <c r="KTB36" s="48"/>
      <c r="KTC36" s="48"/>
      <c r="KTD36" s="48"/>
      <c r="KTE36" s="49"/>
      <c r="KTF36" s="49"/>
      <c r="KTG36" s="49"/>
      <c r="KTH36" s="49"/>
      <c r="KTI36" s="24"/>
      <c r="KTJ36" s="24"/>
      <c r="KTK36" s="23"/>
      <c r="KTL36" s="23"/>
      <c r="KTM36" s="48"/>
      <c r="KTN36" s="48"/>
      <c r="KTO36" s="48"/>
      <c r="KTP36" s="48"/>
      <c r="KTQ36" s="49"/>
      <c r="KTR36" s="49"/>
      <c r="KTS36" s="49"/>
      <c r="KTT36" s="49"/>
      <c r="KTU36" s="24"/>
      <c r="KTV36" s="24"/>
      <c r="KTW36" s="23"/>
      <c r="KTX36" s="23"/>
      <c r="KTY36" s="48"/>
      <c r="KTZ36" s="48"/>
      <c r="KUA36" s="48"/>
      <c r="KUB36" s="48"/>
      <c r="KUC36" s="49"/>
      <c r="KUD36" s="49"/>
      <c r="KUE36" s="49"/>
      <c r="KUF36" s="49"/>
      <c r="KUG36" s="24"/>
      <c r="KUH36" s="24"/>
      <c r="KUI36" s="23"/>
      <c r="KUJ36" s="23"/>
      <c r="KUK36" s="48"/>
      <c r="KUL36" s="48"/>
      <c r="KUM36" s="48"/>
      <c r="KUN36" s="48"/>
      <c r="KUO36" s="49"/>
      <c r="KUP36" s="49"/>
      <c r="KUQ36" s="49"/>
      <c r="KUR36" s="49"/>
      <c r="KUS36" s="24"/>
      <c r="KUT36" s="24"/>
      <c r="KUU36" s="23"/>
      <c r="KUV36" s="23"/>
      <c r="KUW36" s="48"/>
      <c r="KUX36" s="48"/>
      <c r="KUY36" s="48"/>
      <c r="KUZ36" s="48"/>
      <c r="KVA36" s="49"/>
      <c r="KVB36" s="49"/>
      <c r="KVC36" s="49"/>
      <c r="KVD36" s="49"/>
      <c r="KVE36" s="24"/>
      <c r="KVF36" s="24"/>
      <c r="KVG36" s="23"/>
      <c r="KVH36" s="23"/>
      <c r="KVI36" s="48"/>
      <c r="KVJ36" s="48"/>
      <c r="KVK36" s="48"/>
      <c r="KVL36" s="48"/>
      <c r="KVM36" s="49"/>
      <c r="KVN36" s="49"/>
      <c r="KVO36" s="49"/>
      <c r="KVP36" s="49"/>
      <c r="KVQ36" s="24"/>
      <c r="KVR36" s="24"/>
      <c r="KVS36" s="23"/>
      <c r="KVT36" s="23"/>
      <c r="KVU36" s="48"/>
      <c r="KVV36" s="48"/>
      <c r="KVW36" s="48"/>
      <c r="KVX36" s="48"/>
      <c r="KVY36" s="49"/>
      <c r="KVZ36" s="49"/>
      <c r="KWA36" s="49"/>
      <c r="KWB36" s="49"/>
      <c r="KWC36" s="24"/>
      <c r="KWD36" s="24"/>
      <c r="KWE36" s="23"/>
      <c r="KWF36" s="23"/>
      <c r="KWG36" s="48"/>
      <c r="KWH36" s="48"/>
      <c r="KWI36" s="48"/>
      <c r="KWJ36" s="48"/>
      <c r="KWK36" s="49"/>
      <c r="KWL36" s="49"/>
      <c r="KWM36" s="49"/>
      <c r="KWN36" s="49"/>
      <c r="KWO36" s="24"/>
      <c r="KWP36" s="24"/>
      <c r="KWQ36" s="23"/>
      <c r="KWR36" s="23"/>
      <c r="KWS36" s="48"/>
      <c r="KWT36" s="48"/>
      <c r="KWU36" s="48"/>
      <c r="KWV36" s="48"/>
      <c r="KWW36" s="49"/>
      <c r="KWX36" s="49"/>
      <c r="KWY36" s="49"/>
      <c r="KWZ36" s="49"/>
      <c r="KXA36" s="24"/>
      <c r="KXB36" s="24"/>
      <c r="KXC36" s="23"/>
      <c r="KXD36" s="23"/>
      <c r="KXE36" s="48"/>
      <c r="KXF36" s="48"/>
      <c r="KXG36" s="48"/>
      <c r="KXH36" s="48"/>
      <c r="KXI36" s="49"/>
      <c r="KXJ36" s="49"/>
      <c r="KXK36" s="49"/>
      <c r="KXL36" s="49"/>
      <c r="KXM36" s="24"/>
      <c r="KXN36" s="24"/>
      <c r="KXO36" s="23"/>
      <c r="KXP36" s="23"/>
      <c r="KXQ36" s="48"/>
      <c r="KXR36" s="48"/>
      <c r="KXS36" s="48"/>
      <c r="KXT36" s="48"/>
      <c r="KXU36" s="49"/>
      <c r="KXV36" s="49"/>
      <c r="KXW36" s="49"/>
      <c r="KXX36" s="49"/>
      <c r="KXY36" s="24"/>
      <c r="KXZ36" s="24"/>
      <c r="KYA36" s="23"/>
      <c r="KYB36" s="23"/>
      <c r="KYC36" s="48"/>
      <c r="KYD36" s="48"/>
      <c r="KYE36" s="48"/>
      <c r="KYF36" s="48"/>
      <c r="KYG36" s="49"/>
      <c r="KYH36" s="49"/>
      <c r="KYI36" s="49"/>
      <c r="KYJ36" s="49"/>
      <c r="KYK36" s="24"/>
      <c r="KYL36" s="24"/>
      <c r="KYM36" s="23"/>
      <c r="KYN36" s="23"/>
      <c r="KYO36" s="48"/>
      <c r="KYP36" s="48"/>
      <c r="KYQ36" s="48"/>
      <c r="KYR36" s="48"/>
      <c r="KYS36" s="49"/>
      <c r="KYT36" s="49"/>
      <c r="KYU36" s="49"/>
      <c r="KYV36" s="49"/>
      <c r="KYW36" s="24"/>
      <c r="KYX36" s="24"/>
      <c r="KYY36" s="23"/>
      <c r="KYZ36" s="23"/>
      <c r="KZA36" s="48"/>
      <c r="KZB36" s="48"/>
      <c r="KZC36" s="48"/>
      <c r="KZD36" s="48"/>
      <c r="KZE36" s="49"/>
      <c r="KZF36" s="49"/>
      <c r="KZG36" s="49"/>
      <c r="KZH36" s="49"/>
      <c r="KZI36" s="24"/>
      <c r="KZJ36" s="24"/>
      <c r="KZK36" s="23"/>
      <c r="KZL36" s="23"/>
      <c r="KZM36" s="48"/>
      <c r="KZN36" s="48"/>
      <c r="KZO36" s="48"/>
      <c r="KZP36" s="48"/>
      <c r="KZQ36" s="49"/>
      <c r="KZR36" s="49"/>
      <c r="KZS36" s="49"/>
      <c r="KZT36" s="49"/>
      <c r="KZU36" s="24"/>
      <c r="KZV36" s="24"/>
      <c r="KZW36" s="23"/>
      <c r="KZX36" s="23"/>
      <c r="KZY36" s="48"/>
      <c r="KZZ36" s="48"/>
      <c r="LAA36" s="48"/>
      <c r="LAB36" s="48"/>
      <c r="LAC36" s="49"/>
      <c r="LAD36" s="49"/>
      <c r="LAE36" s="49"/>
      <c r="LAF36" s="49"/>
      <c r="LAG36" s="24"/>
      <c r="LAH36" s="24"/>
      <c r="LAI36" s="23"/>
      <c r="LAJ36" s="23"/>
      <c r="LAK36" s="48"/>
      <c r="LAL36" s="48"/>
      <c r="LAM36" s="48"/>
      <c r="LAN36" s="48"/>
      <c r="LAO36" s="49"/>
      <c r="LAP36" s="49"/>
      <c r="LAQ36" s="49"/>
      <c r="LAR36" s="49"/>
      <c r="LAS36" s="24"/>
      <c r="LAT36" s="24"/>
      <c r="LAU36" s="23"/>
      <c r="LAV36" s="23"/>
      <c r="LAW36" s="48"/>
      <c r="LAX36" s="48"/>
      <c r="LAY36" s="48"/>
      <c r="LAZ36" s="48"/>
      <c r="LBA36" s="49"/>
      <c r="LBB36" s="49"/>
      <c r="LBC36" s="49"/>
      <c r="LBD36" s="49"/>
      <c r="LBE36" s="24"/>
      <c r="LBF36" s="24"/>
      <c r="LBG36" s="23"/>
      <c r="LBH36" s="23"/>
      <c r="LBI36" s="48"/>
      <c r="LBJ36" s="48"/>
      <c r="LBK36" s="48"/>
      <c r="LBL36" s="48"/>
      <c r="LBM36" s="49"/>
      <c r="LBN36" s="49"/>
      <c r="LBO36" s="49"/>
      <c r="LBP36" s="49"/>
      <c r="LBQ36" s="24"/>
      <c r="LBR36" s="24"/>
      <c r="LBS36" s="23"/>
      <c r="LBT36" s="23"/>
      <c r="LBU36" s="48"/>
      <c r="LBV36" s="48"/>
      <c r="LBW36" s="48"/>
      <c r="LBX36" s="48"/>
      <c r="LBY36" s="49"/>
      <c r="LBZ36" s="49"/>
      <c r="LCA36" s="49"/>
      <c r="LCB36" s="49"/>
      <c r="LCC36" s="24"/>
      <c r="LCD36" s="24"/>
      <c r="LCE36" s="23"/>
      <c r="LCF36" s="23"/>
      <c r="LCG36" s="48"/>
      <c r="LCH36" s="48"/>
      <c r="LCI36" s="48"/>
      <c r="LCJ36" s="48"/>
      <c r="LCK36" s="49"/>
      <c r="LCL36" s="49"/>
      <c r="LCM36" s="49"/>
      <c r="LCN36" s="49"/>
      <c r="LCO36" s="24"/>
      <c r="LCP36" s="24"/>
      <c r="LCQ36" s="23"/>
      <c r="LCR36" s="23"/>
      <c r="LCS36" s="48"/>
      <c r="LCT36" s="48"/>
      <c r="LCU36" s="48"/>
      <c r="LCV36" s="48"/>
      <c r="LCW36" s="49"/>
      <c r="LCX36" s="49"/>
      <c r="LCY36" s="49"/>
      <c r="LCZ36" s="49"/>
      <c r="LDA36" s="24"/>
      <c r="LDB36" s="24"/>
      <c r="LDC36" s="23"/>
      <c r="LDD36" s="23"/>
      <c r="LDE36" s="48"/>
      <c r="LDF36" s="48"/>
      <c r="LDG36" s="48"/>
      <c r="LDH36" s="48"/>
      <c r="LDI36" s="49"/>
      <c r="LDJ36" s="49"/>
      <c r="LDK36" s="49"/>
      <c r="LDL36" s="49"/>
      <c r="LDM36" s="24"/>
      <c r="LDN36" s="24"/>
      <c r="LDO36" s="23"/>
      <c r="LDP36" s="23"/>
      <c r="LDQ36" s="48"/>
      <c r="LDR36" s="48"/>
      <c r="LDS36" s="48"/>
      <c r="LDT36" s="48"/>
      <c r="LDU36" s="49"/>
      <c r="LDV36" s="49"/>
      <c r="LDW36" s="49"/>
      <c r="LDX36" s="49"/>
      <c r="LDY36" s="24"/>
      <c r="LDZ36" s="24"/>
      <c r="LEA36" s="23"/>
      <c r="LEB36" s="23"/>
      <c r="LEC36" s="48"/>
      <c r="LED36" s="48"/>
      <c r="LEE36" s="48"/>
      <c r="LEF36" s="48"/>
      <c r="LEG36" s="49"/>
      <c r="LEH36" s="49"/>
      <c r="LEI36" s="49"/>
      <c r="LEJ36" s="49"/>
      <c r="LEK36" s="24"/>
      <c r="LEL36" s="24"/>
      <c r="LEM36" s="23"/>
      <c r="LEN36" s="23"/>
      <c r="LEO36" s="48"/>
      <c r="LEP36" s="48"/>
      <c r="LEQ36" s="48"/>
      <c r="LER36" s="48"/>
      <c r="LES36" s="49"/>
      <c r="LET36" s="49"/>
      <c r="LEU36" s="49"/>
      <c r="LEV36" s="49"/>
      <c r="LEW36" s="24"/>
      <c r="LEX36" s="24"/>
      <c r="LEY36" s="23"/>
      <c r="LEZ36" s="23"/>
      <c r="LFA36" s="48"/>
      <c r="LFB36" s="48"/>
      <c r="LFC36" s="48"/>
      <c r="LFD36" s="48"/>
      <c r="LFE36" s="49"/>
      <c r="LFF36" s="49"/>
      <c r="LFG36" s="49"/>
      <c r="LFH36" s="49"/>
      <c r="LFI36" s="24"/>
      <c r="LFJ36" s="24"/>
      <c r="LFK36" s="23"/>
      <c r="LFL36" s="23"/>
      <c r="LFM36" s="48"/>
      <c r="LFN36" s="48"/>
      <c r="LFO36" s="48"/>
      <c r="LFP36" s="48"/>
      <c r="LFQ36" s="49"/>
      <c r="LFR36" s="49"/>
      <c r="LFS36" s="49"/>
      <c r="LFT36" s="49"/>
      <c r="LFU36" s="24"/>
      <c r="LFV36" s="24"/>
      <c r="LFW36" s="23"/>
      <c r="LFX36" s="23"/>
      <c r="LFY36" s="48"/>
      <c r="LFZ36" s="48"/>
      <c r="LGA36" s="48"/>
      <c r="LGB36" s="48"/>
      <c r="LGC36" s="49"/>
      <c r="LGD36" s="49"/>
      <c r="LGE36" s="49"/>
      <c r="LGF36" s="49"/>
      <c r="LGG36" s="24"/>
      <c r="LGH36" s="24"/>
      <c r="LGI36" s="23"/>
      <c r="LGJ36" s="23"/>
      <c r="LGK36" s="48"/>
      <c r="LGL36" s="48"/>
      <c r="LGM36" s="48"/>
      <c r="LGN36" s="48"/>
      <c r="LGO36" s="49"/>
      <c r="LGP36" s="49"/>
      <c r="LGQ36" s="49"/>
      <c r="LGR36" s="49"/>
      <c r="LGS36" s="24"/>
      <c r="LGT36" s="24"/>
      <c r="LGU36" s="23"/>
      <c r="LGV36" s="23"/>
      <c r="LGW36" s="48"/>
      <c r="LGX36" s="48"/>
      <c r="LGY36" s="48"/>
      <c r="LGZ36" s="48"/>
      <c r="LHA36" s="49"/>
      <c r="LHB36" s="49"/>
      <c r="LHC36" s="49"/>
      <c r="LHD36" s="49"/>
      <c r="LHE36" s="24"/>
      <c r="LHF36" s="24"/>
      <c r="LHG36" s="23"/>
      <c r="LHH36" s="23"/>
      <c r="LHI36" s="48"/>
      <c r="LHJ36" s="48"/>
      <c r="LHK36" s="48"/>
      <c r="LHL36" s="48"/>
      <c r="LHM36" s="49"/>
      <c r="LHN36" s="49"/>
      <c r="LHO36" s="49"/>
      <c r="LHP36" s="49"/>
      <c r="LHQ36" s="24"/>
      <c r="LHR36" s="24"/>
      <c r="LHS36" s="23"/>
      <c r="LHT36" s="23"/>
      <c r="LHU36" s="48"/>
      <c r="LHV36" s="48"/>
      <c r="LHW36" s="48"/>
      <c r="LHX36" s="48"/>
      <c r="LHY36" s="49"/>
      <c r="LHZ36" s="49"/>
      <c r="LIA36" s="49"/>
      <c r="LIB36" s="49"/>
      <c r="LIC36" s="24"/>
      <c r="LID36" s="24"/>
      <c r="LIE36" s="23"/>
      <c r="LIF36" s="23"/>
      <c r="LIG36" s="48"/>
      <c r="LIH36" s="48"/>
      <c r="LII36" s="48"/>
      <c r="LIJ36" s="48"/>
      <c r="LIK36" s="49"/>
      <c r="LIL36" s="49"/>
      <c r="LIM36" s="49"/>
      <c r="LIN36" s="49"/>
      <c r="LIO36" s="24"/>
      <c r="LIP36" s="24"/>
      <c r="LIQ36" s="23"/>
      <c r="LIR36" s="23"/>
      <c r="LIS36" s="48"/>
      <c r="LIT36" s="48"/>
      <c r="LIU36" s="48"/>
      <c r="LIV36" s="48"/>
      <c r="LIW36" s="49"/>
      <c r="LIX36" s="49"/>
      <c r="LIY36" s="49"/>
      <c r="LIZ36" s="49"/>
      <c r="LJA36" s="24"/>
      <c r="LJB36" s="24"/>
      <c r="LJC36" s="23"/>
      <c r="LJD36" s="23"/>
      <c r="LJE36" s="48"/>
      <c r="LJF36" s="48"/>
      <c r="LJG36" s="48"/>
      <c r="LJH36" s="48"/>
      <c r="LJI36" s="49"/>
      <c r="LJJ36" s="49"/>
      <c r="LJK36" s="49"/>
      <c r="LJL36" s="49"/>
      <c r="LJM36" s="24"/>
      <c r="LJN36" s="24"/>
      <c r="LJO36" s="23"/>
      <c r="LJP36" s="23"/>
      <c r="LJQ36" s="48"/>
      <c r="LJR36" s="48"/>
      <c r="LJS36" s="48"/>
      <c r="LJT36" s="48"/>
      <c r="LJU36" s="49"/>
      <c r="LJV36" s="49"/>
      <c r="LJW36" s="49"/>
      <c r="LJX36" s="49"/>
      <c r="LJY36" s="24"/>
      <c r="LJZ36" s="24"/>
      <c r="LKA36" s="23"/>
      <c r="LKB36" s="23"/>
      <c r="LKC36" s="48"/>
      <c r="LKD36" s="48"/>
      <c r="LKE36" s="48"/>
      <c r="LKF36" s="48"/>
      <c r="LKG36" s="49"/>
      <c r="LKH36" s="49"/>
      <c r="LKI36" s="49"/>
      <c r="LKJ36" s="49"/>
      <c r="LKK36" s="24"/>
      <c r="LKL36" s="24"/>
      <c r="LKM36" s="23"/>
      <c r="LKN36" s="23"/>
      <c r="LKO36" s="48"/>
      <c r="LKP36" s="48"/>
      <c r="LKQ36" s="48"/>
      <c r="LKR36" s="48"/>
      <c r="LKS36" s="49"/>
      <c r="LKT36" s="49"/>
      <c r="LKU36" s="49"/>
      <c r="LKV36" s="49"/>
      <c r="LKW36" s="24"/>
      <c r="LKX36" s="24"/>
      <c r="LKY36" s="23"/>
      <c r="LKZ36" s="23"/>
      <c r="LLA36" s="48"/>
      <c r="LLB36" s="48"/>
      <c r="LLC36" s="48"/>
      <c r="LLD36" s="48"/>
      <c r="LLE36" s="49"/>
      <c r="LLF36" s="49"/>
      <c r="LLG36" s="49"/>
      <c r="LLH36" s="49"/>
      <c r="LLI36" s="24"/>
      <c r="LLJ36" s="24"/>
      <c r="LLK36" s="23"/>
      <c r="LLL36" s="23"/>
      <c r="LLM36" s="48"/>
      <c r="LLN36" s="48"/>
      <c r="LLO36" s="48"/>
      <c r="LLP36" s="48"/>
      <c r="LLQ36" s="49"/>
      <c r="LLR36" s="49"/>
      <c r="LLS36" s="49"/>
      <c r="LLT36" s="49"/>
      <c r="LLU36" s="24"/>
      <c r="LLV36" s="24"/>
      <c r="LLW36" s="23"/>
      <c r="LLX36" s="23"/>
      <c r="LLY36" s="48"/>
      <c r="LLZ36" s="48"/>
      <c r="LMA36" s="48"/>
      <c r="LMB36" s="48"/>
      <c r="LMC36" s="49"/>
      <c r="LMD36" s="49"/>
      <c r="LME36" s="49"/>
      <c r="LMF36" s="49"/>
      <c r="LMG36" s="24"/>
      <c r="LMH36" s="24"/>
      <c r="LMI36" s="23"/>
      <c r="LMJ36" s="23"/>
      <c r="LMK36" s="48"/>
      <c r="LML36" s="48"/>
      <c r="LMM36" s="48"/>
      <c r="LMN36" s="48"/>
      <c r="LMO36" s="49"/>
      <c r="LMP36" s="49"/>
      <c r="LMQ36" s="49"/>
      <c r="LMR36" s="49"/>
      <c r="LMS36" s="24"/>
      <c r="LMT36" s="24"/>
      <c r="LMU36" s="23"/>
      <c r="LMV36" s="23"/>
      <c r="LMW36" s="48"/>
      <c r="LMX36" s="48"/>
      <c r="LMY36" s="48"/>
      <c r="LMZ36" s="48"/>
      <c r="LNA36" s="49"/>
      <c r="LNB36" s="49"/>
      <c r="LNC36" s="49"/>
      <c r="LND36" s="49"/>
      <c r="LNE36" s="24"/>
      <c r="LNF36" s="24"/>
      <c r="LNG36" s="23"/>
      <c r="LNH36" s="23"/>
      <c r="LNI36" s="48"/>
      <c r="LNJ36" s="48"/>
      <c r="LNK36" s="48"/>
      <c r="LNL36" s="48"/>
      <c r="LNM36" s="49"/>
      <c r="LNN36" s="49"/>
      <c r="LNO36" s="49"/>
      <c r="LNP36" s="49"/>
      <c r="LNQ36" s="24"/>
      <c r="LNR36" s="24"/>
      <c r="LNS36" s="23"/>
      <c r="LNT36" s="23"/>
      <c r="LNU36" s="48"/>
      <c r="LNV36" s="48"/>
      <c r="LNW36" s="48"/>
      <c r="LNX36" s="48"/>
      <c r="LNY36" s="49"/>
      <c r="LNZ36" s="49"/>
      <c r="LOA36" s="49"/>
      <c r="LOB36" s="49"/>
      <c r="LOC36" s="24"/>
      <c r="LOD36" s="24"/>
      <c r="LOE36" s="23"/>
      <c r="LOF36" s="23"/>
      <c r="LOG36" s="48"/>
      <c r="LOH36" s="48"/>
      <c r="LOI36" s="48"/>
      <c r="LOJ36" s="48"/>
      <c r="LOK36" s="49"/>
      <c r="LOL36" s="49"/>
      <c r="LOM36" s="49"/>
      <c r="LON36" s="49"/>
      <c r="LOO36" s="24"/>
      <c r="LOP36" s="24"/>
      <c r="LOQ36" s="23"/>
      <c r="LOR36" s="23"/>
      <c r="LOS36" s="48"/>
      <c r="LOT36" s="48"/>
      <c r="LOU36" s="48"/>
      <c r="LOV36" s="48"/>
      <c r="LOW36" s="49"/>
      <c r="LOX36" s="49"/>
      <c r="LOY36" s="49"/>
      <c r="LOZ36" s="49"/>
      <c r="LPA36" s="24"/>
      <c r="LPB36" s="24"/>
      <c r="LPC36" s="23"/>
      <c r="LPD36" s="23"/>
      <c r="LPE36" s="48"/>
      <c r="LPF36" s="48"/>
      <c r="LPG36" s="48"/>
      <c r="LPH36" s="48"/>
      <c r="LPI36" s="49"/>
      <c r="LPJ36" s="49"/>
      <c r="LPK36" s="49"/>
      <c r="LPL36" s="49"/>
      <c r="LPM36" s="24"/>
      <c r="LPN36" s="24"/>
      <c r="LPO36" s="23"/>
      <c r="LPP36" s="23"/>
      <c r="LPQ36" s="48"/>
      <c r="LPR36" s="48"/>
      <c r="LPS36" s="48"/>
      <c r="LPT36" s="48"/>
      <c r="LPU36" s="49"/>
      <c r="LPV36" s="49"/>
      <c r="LPW36" s="49"/>
      <c r="LPX36" s="49"/>
      <c r="LPY36" s="24"/>
      <c r="LPZ36" s="24"/>
      <c r="LQA36" s="23"/>
      <c r="LQB36" s="23"/>
      <c r="LQC36" s="48"/>
      <c r="LQD36" s="48"/>
      <c r="LQE36" s="48"/>
      <c r="LQF36" s="48"/>
      <c r="LQG36" s="49"/>
      <c r="LQH36" s="49"/>
      <c r="LQI36" s="49"/>
      <c r="LQJ36" s="49"/>
      <c r="LQK36" s="24"/>
      <c r="LQL36" s="24"/>
      <c r="LQM36" s="23"/>
      <c r="LQN36" s="23"/>
      <c r="LQO36" s="48"/>
      <c r="LQP36" s="48"/>
      <c r="LQQ36" s="48"/>
      <c r="LQR36" s="48"/>
      <c r="LQS36" s="49"/>
      <c r="LQT36" s="49"/>
      <c r="LQU36" s="49"/>
      <c r="LQV36" s="49"/>
      <c r="LQW36" s="24"/>
      <c r="LQX36" s="24"/>
      <c r="LQY36" s="23"/>
      <c r="LQZ36" s="23"/>
      <c r="LRA36" s="48"/>
      <c r="LRB36" s="48"/>
      <c r="LRC36" s="48"/>
      <c r="LRD36" s="48"/>
      <c r="LRE36" s="49"/>
      <c r="LRF36" s="49"/>
      <c r="LRG36" s="49"/>
      <c r="LRH36" s="49"/>
      <c r="LRI36" s="24"/>
      <c r="LRJ36" s="24"/>
      <c r="LRK36" s="23"/>
      <c r="LRL36" s="23"/>
      <c r="LRM36" s="48"/>
      <c r="LRN36" s="48"/>
      <c r="LRO36" s="48"/>
      <c r="LRP36" s="48"/>
      <c r="LRQ36" s="49"/>
      <c r="LRR36" s="49"/>
      <c r="LRS36" s="49"/>
      <c r="LRT36" s="49"/>
      <c r="LRU36" s="24"/>
      <c r="LRV36" s="24"/>
      <c r="LRW36" s="23"/>
      <c r="LRX36" s="23"/>
      <c r="LRY36" s="48"/>
      <c r="LRZ36" s="48"/>
      <c r="LSA36" s="48"/>
      <c r="LSB36" s="48"/>
      <c r="LSC36" s="49"/>
      <c r="LSD36" s="49"/>
      <c r="LSE36" s="49"/>
      <c r="LSF36" s="49"/>
      <c r="LSG36" s="24"/>
      <c r="LSH36" s="24"/>
      <c r="LSI36" s="23"/>
      <c r="LSJ36" s="23"/>
      <c r="LSK36" s="48"/>
      <c r="LSL36" s="48"/>
      <c r="LSM36" s="48"/>
      <c r="LSN36" s="48"/>
      <c r="LSO36" s="49"/>
      <c r="LSP36" s="49"/>
      <c r="LSQ36" s="49"/>
      <c r="LSR36" s="49"/>
      <c r="LSS36" s="24"/>
      <c r="LST36" s="24"/>
      <c r="LSU36" s="23"/>
      <c r="LSV36" s="23"/>
      <c r="LSW36" s="48"/>
      <c r="LSX36" s="48"/>
      <c r="LSY36" s="48"/>
      <c r="LSZ36" s="48"/>
      <c r="LTA36" s="49"/>
      <c r="LTB36" s="49"/>
      <c r="LTC36" s="49"/>
      <c r="LTD36" s="49"/>
      <c r="LTE36" s="24"/>
      <c r="LTF36" s="24"/>
      <c r="LTG36" s="23"/>
      <c r="LTH36" s="23"/>
      <c r="LTI36" s="48"/>
      <c r="LTJ36" s="48"/>
      <c r="LTK36" s="48"/>
      <c r="LTL36" s="48"/>
      <c r="LTM36" s="49"/>
      <c r="LTN36" s="49"/>
      <c r="LTO36" s="49"/>
      <c r="LTP36" s="49"/>
      <c r="LTQ36" s="24"/>
      <c r="LTR36" s="24"/>
      <c r="LTS36" s="23"/>
      <c r="LTT36" s="23"/>
      <c r="LTU36" s="48"/>
      <c r="LTV36" s="48"/>
      <c r="LTW36" s="48"/>
      <c r="LTX36" s="48"/>
      <c r="LTY36" s="49"/>
      <c r="LTZ36" s="49"/>
      <c r="LUA36" s="49"/>
      <c r="LUB36" s="49"/>
      <c r="LUC36" s="24"/>
      <c r="LUD36" s="24"/>
      <c r="LUE36" s="23"/>
      <c r="LUF36" s="23"/>
      <c r="LUG36" s="48"/>
      <c r="LUH36" s="48"/>
      <c r="LUI36" s="48"/>
      <c r="LUJ36" s="48"/>
      <c r="LUK36" s="49"/>
      <c r="LUL36" s="49"/>
      <c r="LUM36" s="49"/>
      <c r="LUN36" s="49"/>
      <c r="LUO36" s="24"/>
      <c r="LUP36" s="24"/>
      <c r="LUQ36" s="23"/>
      <c r="LUR36" s="23"/>
      <c r="LUS36" s="48"/>
      <c r="LUT36" s="48"/>
      <c r="LUU36" s="48"/>
      <c r="LUV36" s="48"/>
      <c r="LUW36" s="49"/>
      <c r="LUX36" s="49"/>
      <c r="LUY36" s="49"/>
      <c r="LUZ36" s="49"/>
      <c r="LVA36" s="24"/>
      <c r="LVB36" s="24"/>
      <c r="LVC36" s="23"/>
      <c r="LVD36" s="23"/>
      <c r="LVE36" s="48"/>
      <c r="LVF36" s="48"/>
      <c r="LVG36" s="48"/>
      <c r="LVH36" s="48"/>
      <c r="LVI36" s="49"/>
      <c r="LVJ36" s="49"/>
      <c r="LVK36" s="49"/>
      <c r="LVL36" s="49"/>
      <c r="LVM36" s="24"/>
      <c r="LVN36" s="24"/>
      <c r="LVO36" s="23"/>
      <c r="LVP36" s="23"/>
      <c r="LVQ36" s="48"/>
      <c r="LVR36" s="48"/>
      <c r="LVS36" s="48"/>
      <c r="LVT36" s="48"/>
      <c r="LVU36" s="49"/>
      <c r="LVV36" s="49"/>
      <c r="LVW36" s="49"/>
      <c r="LVX36" s="49"/>
      <c r="LVY36" s="24"/>
      <c r="LVZ36" s="24"/>
      <c r="LWA36" s="23"/>
      <c r="LWB36" s="23"/>
      <c r="LWC36" s="48"/>
      <c r="LWD36" s="48"/>
      <c r="LWE36" s="48"/>
      <c r="LWF36" s="48"/>
      <c r="LWG36" s="49"/>
      <c r="LWH36" s="49"/>
      <c r="LWI36" s="49"/>
      <c r="LWJ36" s="49"/>
      <c r="LWK36" s="24"/>
      <c r="LWL36" s="24"/>
      <c r="LWM36" s="23"/>
      <c r="LWN36" s="23"/>
      <c r="LWO36" s="48"/>
      <c r="LWP36" s="48"/>
      <c r="LWQ36" s="48"/>
      <c r="LWR36" s="48"/>
      <c r="LWS36" s="49"/>
      <c r="LWT36" s="49"/>
      <c r="LWU36" s="49"/>
      <c r="LWV36" s="49"/>
      <c r="LWW36" s="24"/>
      <c r="LWX36" s="24"/>
      <c r="LWY36" s="23"/>
      <c r="LWZ36" s="23"/>
      <c r="LXA36" s="48"/>
      <c r="LXB36" s="48"/>
      <c r="LXC36" s="48"/>
      <c r="LXD36" s="48"/>
      <c r="LXE36" s="49"/>
      <c r="LXF36" s="49"/>
      <c r="LXG36" s="49"/>
      <c r="LXH36" s="49"/>
      <c r="LXI36" s="24"/>
      <c r="LXJ36" s="24"/>
      <c r="LXK36" s="23"/>
      <c r="LXL36" s="23"/>
      <c r="LXM36" s="48"/>
      <c r="LXN36" s="48"/>
      <c r="LXO36" s="48"/>
      <c r="LXP36" s="48"/>
      <c r="LXQ36" s="49"/>
      <c r="LXR36" s="49"/>
      <c r="LXS36" s="49"/>
      <c r="LXT36" s="49"/>
      <c r="LXU36" s="24"/>
      <c r="LXV36" s="24"/>
      <c r="LXW36" s="23"/>
      <c r="LXX36" s="23"/>
      <c r="LXY36" s="48"/>
      <c r="LXZ36" s="48"/>
      <c r="LYA36" s="48"/>
      <c r="LYB36" s="48"/>
      <c r="LYC36" s="49"/>
      <c r="LYD36" s="49"/>
      <c r="LYE36" s="49"/>
      <c r="LYF36" s="49"/>
      <c r="LYG36" s="24"/>
      <c r="LYH36" s="24"/>
      <c r="LYI36" s="23"/>
      <c r="LYJ36" s="23"/>
      <c r="LYK36" s="48"/>
      <c r="LYL36" s="48"/>
      <c r="LYM36" s="48"/>
      <c r="LYN36" s="48"/>
      <c r="LYO36" s="49"/>
      <c r="LYP36" s="49"/>
      <c r="LYQ36" s="49"/>
      <c r="LYR36" s="49"/>
      <c r="LYS36" s="24"/>
      <c r="LYT36" s="24"/>
      <c r="LYU36" s="23"/>
      <c r="LYV36" s="23"/>
      <c r="LYW36" s="48"/>
      <c r="LYX36" s="48"/>
      <c r="LYY36" s="48"/>
      <c r="LYZ36" s="48"/>
      <c r="LZA36" s="49"/>
      <c r="LZB36" s="49"/>
      <c r="LZC36" s="49"/>
      <c r="LZD36" s="49"/>
      <c r="LZE36" s="24"/>
      <c r="LZF36" s="24"/>
      <c r="LZG36" s="23"/>
      <c r="LZH36" s="23"/>
      <c r="LZI36" s="48"/>
      <c r="LZJ36" s="48"/>
      <c r="LZK36" s="48"/>
      <c r="LZL36" s="48"/>
      <c r="LZM36" s="49"/>
      <c r="LZN36" s="49"/>
      <c r="LZO36" s="49"/>
      <c r="LZP36" s="49"/>
      <c r="LZQ36" s="24"/>
      <c r="LZR36" s="24"/>
      <c r="LZS36" s="23"/>
      <c r="LZT36" s="23"/>
      <c r="LZU36" s="48"/>
      <c r="LZV36" s="48"/>
      <c r="LZW36" s="48"/>
      <c r="LZX36" s="48"/>
      <c r="LZY36" s="49"/>
      <c r="LZZ36" s="49"/>
      <c r="MAA36" s="49"/>
      <c r="MAB36" s="49"/>
      <c r="MAC36" s="24"/>
      <c r="MAD36" s="24"/>
      <c r="MAE36" s="23"/>
      <c r="MAF36" s="23"/>
      <c r="MAG36" s="48"/>
      <c r="MAH36" s="48"/>
      <c r="MAI36" s="48"/>
      <c r="MAJ36" s="48"/>
      <c r="MAK36" s="49"/>
      <c r="MAL36" s="49"/>
      <c r="MAM36" s="49"/>
      <c r="MAN36" s="49"/>
      <c r="MAO36" s="24"/>
      <c r="MAP36" s="24"/>
      <c r="MAQ36" s="23"/>
      <c r="MAR36" s="23"/>
      <c r="MAS36" s="48"/>
      <c r="MAT36" s="48"/>
      <c r="MAU36" s="48"/>
      <c r="MAV36" s="48"/>
      <c r="MAW36" s="49"/>
      <c r="MAX36" s="49"/>
      <c r="MAY36" s="49"/>
      <c r="MAZ36" s="49"/>
      <c r="MBA36" s="24"/>
      <c r="MBB36" s="24"/>
      <c r="MBC36" s="23"/>
      <c r="MBD36" s="23"/>
      <c r="MBE36" s="48"/>
      <c r="MBF36" s="48"/>
      <c r="MBG36" s="48"/>
      <c r="MBH36" s="48"/>
      <c r="MBI36" s="49"/>
      <c r="MBJ36" s="49"/>
      <c r="MBK36" s="49"/>
      <c r="MBL36" s="49"/>
      <c r="MBM36" s="24"/>
      <c r="MBN36" s="24"/>
      <c r="MBO36" s="23"/>
      <c r="MBP36" s="23"/>
      <c r="MBQ36" s="48"/>
      <c r="MBR36" s="48"/>
      <c r="MBS36" s="48"/>
      <c r="MBT36" s="48"/>
      <c r="MBU36" s="49"/>
      <c r="MBV36" s="49"/>
      <c r="MBW36" s="49"/>
      <c r="MBX36" s="49"/>
      <c r="MBY36" s="24"/>
      <c r="MBZ36" s="24"/>
      <c r="MCA36" s="23"/>
      <c r="MCB36" s="23"/>
      <c r="MCC36" s="48"/>
      <c r="MCD36" s="48"/>
      <c r="MCE36" s="48"/>
      <c r="MCF36" s="48"/>
      <c r="MCG36" s="49"/>
      <c r="MCH36" s="49"/>
      <c r="MCI36" s="49"/>
      <c r="MCJ36" s="49"/>
      <c r="MCK36" s="24"/>
      <c r="MCL36" s="24"/>
      <c r="MCM36" s="23"/>
      <c r="MCN36" s="23"/>
      <c r="MCO36" s="48"/>
      <c r="MCP36" s="48"/>
      <c r="MCQ36" s="48"/>
      <c r="MCR36" s="48"/>
      <c r="MCS36" s="49"/>
      <c r="MCT36" s="49"/>
      <c r="MCU36" s="49"/>
      <c r="MCV36" s="49"/>
      <c r="MCW36" s="24"/>
      <c r="MCX36" s="24"/>
      <c r="MCY36" s="23"/>
      <c r="MCZ36" s="23"/>
      <c r="MDA36" s="48"/>
      <c r="MDB36" s="48"/>
      <c r="MDC36" s="48"/>
      <c r="MDD36" s="48"/>
      <c r="MDE36" s="49"/>
      <c r="MDF36" s="49"/>
      <c r="MDG36" s="49"/>
      <c r="MDH36" s="49"/>
      <c r="MDI36" s="24"/>
      <c r="MDJ36" s="24"/>
      <c r="MDK36" s="23"/>
      <c r="MDL36" s="23"/>
      <c r="MDM36" s="48"/>
      <c r="MDN36" s="48"/>
      <c r="MDO36" s="48"/>
      <c r="MDP36" s="48"/>
      <c r="MDQ36" s="49"/>
      <c r="MDR36" s="49"/>
      <c r="MDS36" s="49"/>
      <c r="MDT36" s="49"/>
      <c r="MDU36" s="24"/>
      <c r="MDV36" s="24"/>
      <c r="MDW36" s="23"/>
      <c r="MDX36" s="23"/>
      <c r="MDY36" s="48"/>
      <c r="MDZ36" s="48"/>
      <c r="MEA36" s="48"/>
      <c r="MEB36" s="48"/>
      <c r="MEC36" s="49"/>
      <c r="MED36" s="49"/>
      <c r="MEE36" s="49"/>
      <c r="MEF36" s="49"/>
      <c r="MEG36" s="24"/>
      <c r="MEH36" s="24"/>
      <c r="MEI36" s="23"/>
      <c r="MEJ36" s="23"/>
      <c r="MEK36" s="48"/>
      <c r="MEL36" s="48"/>
      <c r="MEM36" s="48"/>
      <c r="MEN36" s="48"/>
      <c r="MEO36" s="49"/>
      <c r="MEP36" s="49"/>
      <c r="MEQ36" s="49"/>
      <c r="MER36" s="49"/>
      <c r="MES36" s="24"/>
      <c r="MET36" s="24"/>
      <c r="MEU36" s="23"/>
      <c r="MEV36" s="23"/>
      <c r="MEW36" s="48"/>
      <c r="MEX36" s="48"/>
      <c r="MEY36" s="48"/>
      <c r="MEZ36" s="48"/>
      <c r="MFA36" s="49"/>
      <c r="MFB36" s="49"/>
      <c r="MFC36" s="49"/>
      <c r="MFD36" s="49"/>
      <c r="MFE36" s="24"/>
      <c r="MFF36" s="24"/>
      <c r="MFG36" s="23"/>
      <c r="MFH36" s="23"/>
      <c r="MFI36" s="48"/>
      <c r="MFJ36" s="48"/>
      <c r="MFK36" s="48"/>
      <c r="MFL36" s="48"/>
      <c r="MFM36" s="49"/>
      <c r="MFN36" s="49"/>
      <c r="MFO36" s="49"/>
      <c r="MFP36" s="49"/>
      <c r="MFQ36" s="24"/>
      <c r="MFR36" s="24"/>
      <c r="MFS36" s="23"/>
      <c r="MFT36" s="23"/>
      <c r="MFU36" s="48"/>
      <c r="MFV36" s="48"/>
      <c r="MFW36" s="48"/>
      <c r="MFX36" s="48"/>
      <c r="MFY36" s="49"/>
      <c r="MFZ36" s="49"/>
      <c r="MGA36" s="49"/>
      <c r="MGB36" s="49"/>
      <c r="MGC36" s="24"/>
      <c r="MGD36" s="24"/>
      <c r="MGE36" s="23"/>
      <c r="MGF36" s="23"/>
      <c r="MGG36" s="48"/>
      <c r="MGH36" s="48"/>
      <c r="MGI36" s="48"/>
      <c r="MGJ36" s="48"/>
      <c r="MGK36" s="49"/>
      <c r="MGL36" s="49"/>
      <c r="MGM36" s="49"/>
      <c r="MGN36" s="49"/>
      <c r="MGO36" s="24"/>
      <c r="MGP36" s="24"/>
      <c r="MGQ36" s="23"/>
      <c r="MGR36" s="23"/>
      <c r="MGS36" s="48"/>
      <c r="MGT36" s="48"/>
      <c r="MGU36" s="48"/>
      <c r="MGV36" s="48"/>
      <c r="MGW36" s="49"/>
      <c r="MGX36" s="49"/>
      <c r="MGY36" s="49"/>
      <c r="MGZ36" s="49"/>
      <c r="MHA36" s="24"/>
      <c r="MHB36" s="24"/>
      <c r="MHC36" s="23"/>
      <c r="MHD36" s="23"/>
      <c r="MHE36" s="48"/>
      <c r="MHF36" s="48"/>
      <c r="MHG36" s="48"/>
      <c r="MHH36" s="48"/>
      <c r="MHI36" s="49"/>
      <c r="MHJ36" s="49"/>
      <c r="MHK36" s="49"/>
      <c r="MHL36" s="49"/>
      <c r="MHM36" s="24"/>
      <c r="MHN36" s="24"/>
      <c r="MHO36" s="23"/>
      <c r="MHP36" s="23"/>
      <c r="MHQ36" s="48"/>
      <c r="MHR36" s="48"/>
      <c r="MHS36" s="48"/>
      <c r="MHT36" s="48"/>
      <c r="MHU36" s="49"/>
      <c r="MHV36" s="49"/>
      <c r="MHW36" s="49"/>
      <c r="MHX36" s="49"/>
      <c r="MHY36" s="24"/>
      <c r="MHZ36" s="24"/>
      <c r="MIA36" s="23"/>
      <c r="MIB36" s="23"/>
      <c r="MIC36" s="48"/>
      <c r="MID36" s="48"/>
      <c r="MIE36" s="48"/>
      <c r="MIF36" s="48"/>
      <c r="MIG36" s="49"/>
      <c r="MIH36" s="49"/>
      <c r="MII36" s="49"/>
      <c r="MIJ36" s="49"/>
      <c r="MIK36" s="24"/>
      <c r="MIL36" s="24"/>
      <c r="MIM36" s="23"/>
      <c r="MIN36" s="23"/>
      <c r="MIO36" s="48"/>
      <c r="MIP36" s="48"/>
      <c r="MIQ36" s="48"/>
      <c r="MIR36" s="48"/>
      <c r="MIS36" s="49"/>
      <c r="MIT36" s="49"/>
      <c r="MIU36" s="49"/>
      <c r="MIV36" s="49"/>
      <c r="MIW36" s="24"/>
      <c r="MIX36" s="24"/>
      <c r="MIY36" s="23"/>
      <c r="MIZ36" s="23"/>
      <c r="MJA36" s="48"/>
      <c r="MJB36" s="48"/>
      <c r="MJC36" s="48"/>
      <c r="MJD36" s="48"/>
      <c r="MJE36" s="49"/>
      <c r="MJF36" s="49"/>
      <c r="MJG36" s="49"/>
      <c r="MJH36" s="49"/>
      <c r="MJI36" s="24"/>
      <c r="MJJ36" s="24"/>
      <c r="MJK36" s="23"/>
      <c r="MJL36" s="23"/>
      <c r="MJM36" s="48"/>
      <c r="MJN36" s="48"/>
      <c r="MJO36" s="48"/>
      <c r="MJP36" s="48"/>
      <c r="MJQ36" s="49"/>
      <c r="MJR36" s="49"/>
      <c r="MJS36" s="49"/>
      <c r="MJT36" s="49"/>
      <c r="MJU36" s="24"/>
      <c r="MJV36" s="24"/>
      <c r="MJW36" s="23"/>
      <c r="MJX36" s="23"/>
      <c r="MJY36" s="48"/>
      <c r="MJZ36" s="48"/>
      <c r="MKA36" s="48"/>
      <c r="MKB36" s="48"/>
      <c r="MKC36" s="49"/>
      <c r="MKD36" s="49"/>
      <c r="MKE36" s="49"/>
      <c r="MKF36" s="49"/>
      <c r="MKG36" s="24"/>
      <c r="MKH36" s="24"/>
      <c r="MKI36" s="23"/>
      <c r="MKJ36" s="23"/>
      <c r="MKK36" s="48"/>
      <c r="MKL36" s="48"/>
      <c r="MKM36" s="48"/>
      <c r="MKN36" s="48"/>
      <c r="MKO36" s="49"/>
      <c r="MKP36" s="49"/>
      <c r="MKQ36" s="49"/>
      <c r="MKR36" s="49"/>
      <c r="MKS36" s="24"/>
      <c r="MKT36" s="24"/>
      <c r="MKU36" s="23"/>
      <c r="MKV36" s="23"/>
      <c r="MKW36" s="48"/>
      <c r="MKX36" s="48"/>
      <c r="MKY36" s="48"/>
      <c r="MKZ36" s="48"/>
      <c r="MLA36" s="49"/>
      <c r="MLB36" s="49"/>
      <c r="MLC36" s="49"/>
      <c r="MLD36" s="49"/>
      <c r="MLE36" s="24"/>
      <c r="MLF36" s="24"/>
      <c r="MLG36" s="23"/>
      <c r="MLH36" s="23"/>
      <c r="MLI36" s="48"/>
      <c r="MLJ36" s="48"/>
      <c r="MLK36" s="48"/>
      <c r="MLL36" s="48"/>
      <c r="MLM36" s="49"/>
      <c r="MLN36" s="49"/>
      <c r="MLO36" s="49"/>
      <c r="MLP36" s="49"/>
      <c r="MLQ36" s="24"/>
      <c r="MLR36" s="24"/>
      <c r="MLS36" s="23"/>
      <c r="MLT36" s="23"/>
      <c r="MLU36" s="48"/>
      <c r="MLV36" s="48"/>
      <c r="MLW36" s="48"/>
      <c r="MLX36" s="48"/>
      <c r="MLY36" s="49"/>
      <c r="MLZ36" s="49"/>
      <c r="MMA36" s="49"/>
      <c r="MMB36" s="49"/>
      <c r="MMC36" s="24"/>
      <c r="MMD36" s="24"/>
      <c r="MME36" s="23"/>
      <c r="MMF36" s="23"/>
      <c r="MMG36" s="48"/>
      <c r="MMH36" s="48"/>
      <c r="MMI36" s="48"/>
      <c r="MMJ36" s="48"/>
      <c r="MMK36" s="49"/>
      <c r="MML36" s="49"/>
      <c r="MMM36" s="49"/>
      <c r="MMN36" s="49"/>
      <c r="MMO36" s="24"/>
      <c r="MMP36" s="24"/>
      <c r="MMQ36" s="23"/>
      <c r="MMR36" s="23"/>
      <c r="MMS36" s="48"/>
      <c r="MMT36" s="48"/>
      <c r="MMU36" s="48"/>
      <c r="MMV36" s="48"/>
      <c r="MMW36" s="49"/>
      <c r="MMX36" s="49"/>
      <c r="MMY36" s="49"/>
      <c r="MMZ36" s="49"/>
      <c r="MNA36" s="24"/>
      <c r="MNB36" s="24"/>
      <c r="MNC36" s="23"/>
      <c r="MND36" s="23"/>
      <c r="MNE36" s="48"/>
      <c r="MNF36" s="48"/>
      <c r="MNG36" s="48"/>
      <c r="MNH36" s="48"/>
      <c r="MNI36" s="49"/>
      <c r="MNJ36" s="49"/>
      <c r="MNK36" s="49"/>
      <c r="MNL36" s="49"/>
      <c r="MNM36" s="24"/>
      <c r="MNN36" s="24"/>
      <c r="MNO36" s="23"/>
      <c r="MNP36" s="23"/>
      <c r="MNQ36" s="48"/>
      <c r="MNR36" s="48"/>
      <c r="MNS36" s="48"/>
      <c r="MNT36" s="48"/>
      <c r="MNU36" s="49"/>
      <c r="MNV36" s="49"/>
      <c r="MNW36" s="49"/>
      <c r="MNX36" s="49"/>
      <c r="MNY36" s="24"/>
      <c r="MNZ36" s="24"/>
      <c r="MOA36" s="23"/>
      <c r="MOB36" s="23"/>
      <c r="MOC36" s="48"/>
      <c r="MOD36" s="48"/>
      <c r="MOE36" s="48"/>
      <c r="MOF36" s="48"/>
      <c r="MOG36" s="49"/>
      <c r="MOH36" s="49"/>
      <c r="MOI36" s="49"/>
      <c r="MOJ36" s="49"/>
      <c r="MOK36" s="24"/>
      <c r="MOL36" s="24"/>
      <c r="MOM36" s="23"/>
      <c r="MON36" s="23"/>
      <c r="MOO36" s="48"/>
      <c r="MOP36" s="48"/>
      <c r="MOQ36" s="48"/>
      <c r="MOR36" s="48"/>
      <c r="MOS36" s="49"/>
      <c r="MOT36" s="49"/>
      <c r="MOU36" s="49"/>
      <c r="MOV36" s="49"/>
      <c r="MOW36" s="24"/>
      <c r="MOX36" s="24"/>
      <c r="MOY36" s="23"/>
      <c r="MOZ36" s="23"/>
      <c r="MPA36" s="48"/>
      <c r="MPB36" s="48"/>
      <c r="MPC36" s="48"/>
      <c r="MPD36" s="48"/>
      <c r="MPE36" s="49"/>
      <c r="MPF36" s="49"/>
      <c r="MPG36" s="49"/>
      <c r="MPH36" s="49"/>
      <c r="MPI36" s="24"/>
      <c r="MPJ36" s="24"/>
      <c r="MPK36" s="23"/>
      <c r="MPL36" s="23"/>
      <c r="MPM36" s="48"/>
      <c r="MPN36" s="48"/>
      <c r="MPO36" s="48"/>
      <c r="MPP36" s="48"/>
      <c r="MPQ36" s="49"/>
      <c r="MPR36" s="49"/>
      <c r="MPS36" s="49"/>
      <c r="MPT36" s="49"/>
      <c r="MPU36" s="24"/>
      <c r="MPV36" s="24"/>
      <c r="MPW36" s="23"/>
      <c r="MPX36" s="23"/>
      <c r="MPY36" s="48"/>
      <c r="MPZ36" s="48"/>
      <c r="MQA36" s="48"/>
      <c r="MQB36" s="48"/>
      <c r="MQC36" s="49"/>
      <c r="MQD36" s="49"/>
      <c r="MQE36" s="49"/>
      <c r="MQF36" s="49"/>
      <c r="MQG36" s="24"/>
      <c r="MQH36" s="24"/>
      <c r="MQI36" s="23"/>
      <c r="MQJ36" s="23"/>
      <c r="MQK36" s="48"/>
      <c r="MQL36" s="48"/>
      <c r="MQM36" s="48"/>
      <c r="MQN36" s="48"/>
      <c r="MQO36" s="49"/>
      <c r="MQP36" s="49"/>
      <c r="MQQ36" s="49"/>
      <c r="MQR36" s="49"/>
      <c r="MQS36" s="24"/>
      <c r="MQT36" s="24"/>
      <c r="MQU36" s="23"/>
      <c r="MQV36" s="23"/>
      <c r="MQW36" s="48"/>
      <c r="MQX36" s="48"/>
      <c r="MQY36" s="48"/>
      <c r="MQZ36" s="48"/>
      <c r="MRA36" s="49"/>
      <c r="MRB36" s="49"/>
      <c r="MRC36" s="49"/>
      <c r="MRD36" s="49"/>
      <c r="MRE36" s="24"/>
      <c r="MRF36" s="24"/>
      <c r="MRG36" s="23"/>
      <c r="MRH36" s="23"/>
      <c r="MRI36" s="48"/>
      <c r="MRJ36" s="48"/>
      <c r="MRK36" s="48"/>
      <c r="MRL36" s="48"/>
      <c r="MRM36" s="49"/>
      <c r="MRN36" s="49"/>
      <c r="MRO36" s="49"/>
      <c r="MRP36" s="49"/>
      <c r="MRQ36" s="24"/>
      <c r="MRR36" s="24"/>
      <c r="MRS36" s="23"/>
      <c r="MRT36" s="23"/>
      <c r="MRU36" s="48"/>
      <c r="MRV36" s="48"/>
      <c r="MRW36" s="48"/>
      <c r="MRX36" s="48"/>
      <c r="MRY36" s="49"/>
      <c r="MRZ36" s="49"/>
      <c r="MSA36" s="49"/>
      <c r="MSB36" s="49"/>
      <c r="MSC36" s="24"/>
      <c r="MSD36" s="24"/>
      <c r="MSE36" s="23"/>
      <c r="MSF36" s="23"/>
      <c r="MSG36" s="48"/>
      <c r="MSH36" s="48"/>
      <c r="MSI36" s="48"/>
      <c r="MSJ36" s="48"/>
      <c r="MSK36" s="49"/>
      <c r="MSL36" s="49"/>
      <c r="MSM36" s="49"/>
      <c r="MSN36" s="49"/>
      <c r="MSO36" s="24"/>
      <c r="MSP36" s="24"/>
      <c r="MSQ36" s="23"/>
      <c r="MSR36" s="23"/>
      <c r="MSS36" s="48"/>
      <c r="MST36" s="48"/>
      <c r="MSU36" s="48"/>
      <c r="MSV36" s="48"/>
      <c r="MSW36" s="49"/>
      <c r="MSX36" s="49"/>
      <c r="MSY36" s="49"/>
      <c r="MSZ36" s="49"/>
      <c r="MTA36" s="24"/>
      <c r="MTB36" s="24"/>
      <c r="MTC36" s="23"/>
      <c r="MTD36" s="23"/>
      <c r="MTE36" s="48"/>
      <c r="MTF36" s="48"/>
      <c r="MTG36" s="48"/>
      <c r="MTH36" s="48"/>
      <c r="MTI36" s="49"/>
      <c r="MTJ36" s="49"/>
      <c r="MTK36" s="49"/>
      <c r="MTL36" s="49"/>
      <c r="MTM36" s="24"/>
      <c r="MTN36" s="24"/>
      <c r="MTO36" s="23"/>
      <c r="MTP36" s="23"/>
      <c r="MTQ36" s="48"/>
      <c r="MTR36" s="48"/>
      <c r="MTS36" s="48"/>
      <c r="MTT36" s="48"/>
      <c r="MTU36" s="49"/>
      <c r="MTV36" s="49"/>
      <c r="MTW36" s="49"/>
      <c r="MTX36" s="49"/>
      <c r="MTY36" s="24"/>
      <c r="MTZ36" s="24"/>
      <c r="MUA36" s="23"/>
      <c r="MUB36" s="23"/>
      <c r="MUC36" s="48"/>
      <c r="MUD36" s="48"/>
      <c r="MUE36" s="48"/>
      <c r="MUF36" s="48"/>
      <c r="MUG36" s="49"/>
      <c r="MUH36" s="49"/>
      <c r="MUI36" s="49"/>
      <c r="MUJ36" s="49"/>
      <c r="MUK36" s="24"/>
      <c r="MUL36" s="24"/>
      <c r="MUM36" s="23"/>
      <c r="MUN36" s="23"/>
      <c r="MUO36" s="48"/>
      <c r="MUP36" s="48"/>
      <c r="MUQ36" s="48"/>
      <c r="MUR36" s="48"/>
      <c r="MUS36" s="49"/>
      <c r="MUT36" s="49"/>
      <c r="MUU36" s="49"/>
      <c r="MUV36" s="49"/>
      <c r="MUW36" s="24"/>
      <c r="MUX36" s="24"/>
      <c r="MUY36" s="23"/>
      <c r="MUZ36" s="23"/>
      <c r="MVA36" s="48"/>
      <c r="MVB36" s="48"/>
      <c r="MVC36" s="48"/>
      <c r="MVD36" s="48"/>
      <c r="MVE36" s="49"/>
      <c r="MVF36" s="49"/>
      <c r="MVG36" s="49"/>
      <c r="MVH36" s="49"/>
      <c r="MVI36" s="24"/>
      <c r="MVJ36" s="24"/>
      <c r="MVK36" s="23"/>
      <c r="MVL36" s="23"/>
      <c r="MVM36" s="48"/>
      <c r="MVN36" s="48"/>
      <c r="MVO36" s="48"/>
      <c r="MVP36" s="48"/>
      <c r="MVQ36" s="49"/>
      <c r="MVR36" s="49"/>
      <c r="MVS36" s="49"/>
      <c r="MVT36" s="49"/>
      <c r="MVU36" s="24"/>
      <c r="MVV36" s="24"/>
      <c r="MVW36" s="23"/>
      <c r="MVX36" s="23"/>
      <c r="MVY36" s="48"/>
      <c r="MVZ36" s="48"/>
      <c r="MWA36" s="48"/>
      <c r="MWB36" s="48"/>
      <c r="MWC36" s="49"/>
      <c r="MWD36" s="49"/>
      <c r="MWE36" s="49"/>
      <c r="MWF36" s="49"/>
      <c r="MWG36" s="24"/>
      <c r="MWH36" s="24"/>
      <c r="MWI36" s="23"/>
      <c r="MWJ36" s="23"/>
      <c r="MWK36" s="48"/>
      <c r="MWL36" s="48"/>
      <c r="MWM36" s="48"/>
      <c r="MWN36" s="48"/>
      <c r="MWO36" s="49"/>
      <c r="MWP36" s="49"/>
      <c r="MWQ36" s="49"/>
      <c r="MWR36" s="49"/>
      <c r="MWS36" s="24"/>
      <c r="MWT36" s="24"/>
      <c r="MWU36" s="23"/>
      <c r="MWV36" s="23"/>
      <c r="MWW36" s="48"/>
      <c r="MWX36" s="48"/>
      <c r="MWY36" s="48"/>
      <c r="MWZ36" s="48"/>
      <c r="MXA36" s="49"/>
      <c r="MXB36" s="49"/>
      <c r="MXC36" s="49"/>
      <c r="MXD36" s="49"/>
      <c r="MXE36" s="24"/>
      <c r="MXF36" s="24"/>
      <c r="MXG36" s="23"/>
      <c r="MXH36" s="23"/>
      <c r="MXI36" s="48"/>
      <c r="MXJ36" s="48"/>
      <c r="MXK36" s="48"/>
      <c r="MXL36" s="48"/>
      <c r="MXM36" s="49"/>
      <c r="MXN36" s="49"/>
      <c r="MXO36" s="49"/>
      <c r="MXP36" s="49"/>
      <c r="MXQ36" s="24"/>
      <c r="MXR36" s="24"/>
      <c r="MXS36" s="23"/>
      <c r="MXT36" s="23"/>
      <c r="MXU36" s="48"/>
      <c r="MXV36" s="48"/>
      <c r="MXW36" s="48"/>
      <c r="MXX36" s="48"/>
      <c r="MXY36" s="49"/>
      <c r="MXZ36" s="49"/>
      <c r="MYA36" s="49"/>
      <c r="MYB36" s="49"/>
      <c r="MYC36" s="24"/>
      <c r="MYD36" s="24"/>
      <c r="MYE36" s="23"/>
      <c r="MYF36" s="23"/>
      <c r="MYG36" s="48"/>
      <c r="MYH36" s="48"/>
      <c r="MYI36" s="48"/>
      <c r="MYJ36" s="48"/>
      <c r="MYK36" s="49"/>
      <c r="MYL36" s="49"/>
      <c r="MYM36" s="49"/>
      <c r="MYN36" s="49"/>
      <c r="MYO36" s="24"/>
      <c r="MYP36" s="24"/>
      <c r="MYQ36" s="23"/>
      <c r="MYR36" s="23"/>
      <c r="MYS36" s="48"/>
      <c r="MYT36" s="48"/>
      <c r="MYU36" s="48"/>
      <c r="MYV36" s="48"/>
      <c r="MYW36" s="49"/>
      <c r="MYX36" s="49"/>
      <c r="MYY36" s="49"/>
      <c r="MYZ36" s="49"/>
      <c r="MZA36" s="24"/>
      <c r="MZB36" s="24"/>
      <c r="MZC36" s="23"/>
      <c r="MZD36" s="23"/>
      <c r="MZE36" s="48"/>
      <c r="MZF36" s="48"/>
      <c r="MZG36" s="48"/>
      <c r="MZH36" s="48"/>
      <c r="MZI36" s="49"/>
      <c r="MZJ36" s="49"/>
      <c r="MZK36" s="49"/>
      <c r="MZL36" s="49"/>
      <c r="MZM36" s="24"/>
      <c r="MZN36" s="24"/>
      <c r="MZO36" s="23"/>
      <c r="MZP36" s="23"/>
      <c r="MZQ36" s="48"/>
      <c r="MZR36" s="48"/>
      <c r="MZS36" s="48"/>
      <c r="MZT36" s="48"/>
      <c r="MZU36" s="49"/>
      <c r="MZV36" s="49"/>
      <c r="MZW36" s="49"/>
      <c r="MZX36" s="49"/>
      <c r="MZY36" s="24"/>
      <c r="MZZ36" s="24"/>
      <c r="NAA36" s="23"/>
      <c r="NAB36" s="23"/>
      <c r="NAC36" s="48"/>
      <c r="NAD36" s="48"/>
      <c r="NAE36" s="48"/>
      <c r="NAF36" s="48"/>
      <c r="NAG36" s="49"/>
      <c r="NAH36" s="49"/>
      <c r="NAI36" s="49"/>
      <c r="NAJ36" s="49"/>
      <c r="NAK36" s="24"/>
      <c r="NAL36" s="24"/>
      <c r="NAM36" s="23"/>
      <c r="NAN36" s="23"/>
      <c r="NAO36" s="48"/>
      <c r="NAP36" s="48"/>
      <c r="NAQ36" s="48"/>
      <c r="NAR36" s="48"/>
      <c r="NAS36" s="49"/>
      <c r="NAT36" s="49"/>
      <c r="NAU36" s="49"/>
      <c r="NAV36" s="49"/>
      <c r="NAW36" s="24"/>
      <c r="NAX36" s="24"/>
      <c r="NAY36" s="23"/>
      <c r="NAZ36" s="23"/>
      <c r="NBA36" s="48"/>
      <c r="NBB36" s="48"/>
      <c r="NBC36" s="48"/>
      <c r="NBD36" s="48"/>
      <c r="NBE36" s="49"/>
      <c r="NBF36" s="49"/>
      <c r="NBG36" s="49"/>
      <c r="NBH36" s="49"/>
      <c r="NBI36" s="24"/>
      <c r="NBJ36" s="24"/>
      <c r="NBK36" s="23"/>
      <c r="NBL36" s="23"/>
      <c r="NBM36" s="48"/>
      <c r="NBN36" s="48"/>
      <c r="NBO36" s="48"/>
      <c r="NBP36" s="48"/>
      <c r="NBQ36" s="49"/>
      <c r="NBR36" s="49"/>
      <c r="NBS36" s="49"/>
      <c r="NBT36" s="49"/>
      <c r="NBU36" s="24"/>
      <c r="NBV36" s="24"/>
      <c r="NBW36" s="23"/>
      <c r="NBX36" s="23"/>
      <c r="NBY36" s="48"/>
      <c r="NBZ36" s="48"/>
      <c r="NCA36" s="48"/>
      <c r="NCB36" s="48"/>
      <c r="NCC36" s="49"/>
      <c r="NCD36" s="49"/>
      <c r="NCE36" s="49"/>
      <c r="NCF36" s="49"/>
      <c r="NCG36" s="24"/>
      <c r="NCH36" s="24"/>
      <c r="NCI36" s="23"/>
      <c r="NCJ36" s="23"/>
      <c r="NCK36" s="48"/>
      <c r="NCL36" s="48"/>
      <c r="NCM36" s="48"/>
      <c r="NCN36" s="48"/>
      <c r="NCO36" s="49"/>
      <c r="NCP36" s="49"/>
      <c r="NCQ36" s="49"/>
      <c r="NCR36" s="49"/>
      <c r="NCS36" s="24"/>
      <c r="NCT36" s="24"/>
      <c r="NCU36" s="23"/>
      <c r="NCV36" s="23"/>
      <c r="NCW36" s="48"/>
      <c r="NCX36" s="48"/>
      <c r="NCY36" s="48"/>
      <c r="NCZ36" s="48"/>
      <c r="NDA36" s="49"/>
      <c r="NDB36" s="49"/>
      <c r="NDC36" s="49"/>
      <c r="NDD36" s="49"/>
      <c r="NDE36" s="24"/>
      <c r="NDF36" s="24"/>
      <c r="NDG36" s="23"/>
      <c r="NDH36" s="23"/>
      <c r="NDI36" s="48"/>
      <c r="NDJ36" s="48"/>
      <c r="NDK36" s="48"/>
      <c r="NDL36" s="48"/>
      <c r="NDM36" s="49"/>
      <c r="NDN36" s="49"/>
      <c r="NDO36" s="49"/>
      <c r="NDP36" s="49"/>
      <c r="NDQ36" s="24"/>
      <c r="NDR36" s="24"/>
      <c r="NDS36" s="23"/>
      <c r="NDT36" s="23"/>
      <c r="NDU36" s="48"/>
      <c r="NDV36" s="48"/>
      <c r="NDW36" s="48"/>
      <c r="NDX36" s="48"/>
      <c r="NDY36" s="49"/>
      <c r="NDZ36" s="49"/>
      <c r="NEA36" s="49"/>
      <c r="NEB36" s="49"/>
      <c r="NEC36" s="24"/>
      <c r="NED36" s="24"/>
      <c r="NEE36" s="23"/>
      <c r="NEF36" s="23"/>
      <c r="NEG36" s="48"/>
      <c r="NEH36" s="48"/>
      <c r="NEI36" s="48"/>
      <c r="NEJ36" s="48"/>
      <c r="NEK36" s="49"/>
      <c r="NEL36" s="49"/>
      <c r="NEM36" s="49"/>
      <c r="NEN36" s="49"/>
      <c r="NEO36" s="24"/>
      <c r="NEP36" s="24"/>
      <c r="NEQ36" s="23"/>
      <c r="NER36" s="23"/>
      <c r="NES36" s="48"/>
      <c r="NET36" s="48"/>
      <c r="NEU36" s="48"/>
      <c r="NEV36" s="48"/>
      <c r="NEW36" s="49"/>
      <c r="NEX36" s="49"/>
      <c r="NEY36" s="49"/>
      <c r="NEZ36" s="49"/>
      <c r="NFA36" s="24"/>
      <c r="NFB36" s="24"/>
      <c r="NFC36" s="23"/>
      <c r="NFD36" s="23"/>
      <c r="NFE36" s="48"/>
      <c r="NFF36" s="48"/>
      <c r="NFG36" s="48"/>
      <c r="NFH36" s="48"/>
      <c r="NFI36" s="49"/>
      <c r="NFJ36" s="49"/>
      <c r="NFK36" s="49"/>
      <c r="NFL36" s="49"/>
      <c r="NFM36" s="24"/>
      <c r="NFN36" s="24"/>
      <c r="NFO36" s="23"/>
      <c r="NFP36" s="23"/>
      <c r="NFQ36" s="48"/>
      <c r="NFR36" s="48"/>
      <c r="NFS36" s="48"/>
      <c r="NFT36" s="48"/>
      <c r="NFU36" s="49"/>
      <c r="NFV36" s="49"/>
      <c r="NFW36" s="49"/>
      <c r="NFX36" s="49"/>
      <c r="NFY36" s="24"/>
      <c r="NFZ36" s="24"/>
      <c r="NGA36" s="23"/>
      <c r="NGB36" s="23"/>
      <c r="NGC36" s="48"/>
      <c r="NGD36" s="48"/>
      <c r="NGE36" s="48"/>
      <c r="NGF36" s="48"/>
      <c r="NGG36" s="49"/>
      <c r="NGH36" s="49"/>
      <c r="NGI36" s="49"/>
      <c r="NGJ36" s="49"/>
      <c r="NGK36" s="24"/>
      <c r="NGL36" s="24"/>
      <c r="NGM36" s="23"/>
      <c r="NGN36" s="23"/>
      <c r="NGO36" s="48"/>
      <c r="NGP36" s="48"/>
      <c r="NGQ36" s="48"/>
      <c r="NGR36" s="48"/>
      <c r="NGS36" s="49"/>
      <c r="NGT36" s="49"/>
      <c r="NGU36" s="49"/>
      <c r="NGV36" s="49"/>
      <c r="NGW36" s="24"/>
      <c r="NGX36" s="24"/>
      <c r="NGY36" s="23"/>
      <c r="NGZ36" s="23"/>
      <c r="NHA36" s="48"/>
      <c r="NHB36" s="48"/>
      <c r="NHC36" s="48"/>
      <c r="NHD36" s="48"/>
      <c r="NHE36" s="49"/>
      <c r="NHF36" s="49"/>
      <c r="NHG36" s="49"/>
      <c r="NHH36" s="49"/>
      <c r="NHI36" s="24"/>
      <c r="NHJ36" s="24"/>
      <c r="NHK36" s="23"/>
      <c r="NHL36" s="23"/>
      <c r="NHM36" s="48"/>
      <c r="NHN36" s="48"/>
      <c r="NHO36" s="48"/>
      <c r="NHP36" s="48"/>
      <c r="NHQ36" s="49"/>
      <c r="NHR36" s="49"/>
      <c r="NHS36" s="49"/>
      <c r="NHT36" s="49"/>
      <c r="NHU36" s="24"/>
      <c r="NHV36" s="24"/>
      <c r="NHW36" s="23"/>
      <c r="NHX36" s="23"/>
      <c r="NHY36" s="48"/>
      <c r="NHZ36" s="48"/>
      <c r="NIA36" s="48"/>
      <c r="NIB36" s="48"/>
      <c r="NIC36" s="49"/>
      <c r="NID36" s="49"/>
      <c r="NIE36" s="49"/>
      <c r="NIF36" s="49"/>
      <c r="NIG36" s="24"/>
      <c r="NIH36" s="24"/>
      <c r="NII36" s="23"/>
      <c r="NIJ36" s="23"/>
      <c r="NIK36" s="48"/>
      <c r="NIL36" s="48"/>
      <c r="NIM36" s="48"/>
      <c r="NIN36" s="48"/>
      <c r="NIO36" s="49"/>
      <c r="NIP36" s="49"/>
      <c r="NIQ36" s="49"/>
      <c r="NIR36" s="49"/>
      <c r="NIS36" s="24"/>
      <c r="NIT36" s="24"/>
      <c r="NIU36" s="23"/>
      <c r="NIV36" s="23"/>
      <c r="NIW36" s="48"/>
      <c r="NIX36" s="48"/>
      <c r="NIY36" s="48"/>
      <c r="NIZ36" s="48"/>
      <c r="NJA36" s="49"/>
      <c r="NJB36" s="49"/>
      <c r="NJC36" s="49"/>
      <c r="NJD36" s="49"/>
      <c r="NJE36" s="24"/>
      <c r="NJF36" s="24"/>
      <c r="NJG36" s="23"/>
      <c r="NJH36" s="23"/>
      <c r="NJI36" s="48"/>
      <c r="NJJ36" s="48"/>
      <c r="NJK36" s="48"/>
      <c r="NJL36" s="48"/>
      <c r="NJM36" s="49"/>
      <c r="NJN36" s="49"/>
      <c r="NJO36" s="49"/>
      <c r="NJP36" s="49"/>
      <c r="NJQ36" s="24"/>
      <c r="NJR36" s="24"/>
      <c r="NJS36" s="23"/>
      <c r="NJT36" s="23"/>
      <c r="NJU36" s="48"/>
      <c r="NJV36" s="48"/>
      <c r="NJW36" s="48"/>
      <c r="NJX36" s="48"/>
      <c r="NJY36" s="49"/>
      <c r="NJZ36" s="49"/>
      <c r="NKA36" s="49"/>
      <c r="NKB36" s="49"/>
      <c r="NKC36" s="24"/>
      <c r="NKD36" s="24"/>
      <c r="NKE36" s="23"/>
      <c r="NKF36" s="23"/>
      <c r="NKG36" s="48"/>
      <c r="NKH36" s="48"/>
      <c r="NKI36" s="48"/>
      <c r="NKJ36" s="48"/>
      <c r="NKK36" s="49"/>
      <c r="NKL36" s="49"/>
      <c r="NKM36" s="49"/>
      <c r="NKN36" s="49"/>
      <c r="NKO36" s="24"/>
      <c r="NKP36" s="24"/>
      <c r="NKQ36" s="23"/>
      <c r="NKR36" s="23"/>
      <c r="NKS36" s="48"/>
      <c r="NKT36" s="48"/>
      <c r="NKU36" s="48"/>
      <c r="NKV36" s="48"/>
      <c r="NKW36" s="49"/>
      <c r="NKX36" s="49"/>
      <c r="NKY36" s="49"/>
      <c r="NKZ36" s="49"/>
      <c r="NLA36" s="24"/>
      <c r="NLB36" s="24"/>
      <c r="NLC36" s="23"/>
      <c r="NLD36" s="23"/>
      <c r="NLE36" s="48"/>
      <c r="NLF36" s="48"/>
      <c r="NLG36" s="48"/>
      <c r="NLH36" s="48"/>
      <c r="NLI36" s="49"/>
      <c r="NLJ36" s="49"/>
      <c r="NLK36" s="49"/>
      <c r="NLL36" s="49"/>
      <c r="NLM36" s="24"/>
      <c r="NLN36" s="24"/>
      <c r="NLO36" s="23"/>
      <c r="NLP36" s="23"/>
      <c r="NLQ36" s="48"/>
      <c r="NLR36" s="48"/>
      <c r="NLS36" s="48"/>
      <c r="NLT36" s="48"/>
      <c r="NLU36" s="49"/>
      <c r="NLV36" s="49"/>
      <c r="NLW36" s="49"/>
      <c r="NLX36" s="49"/>
      <c r="NLY36" s="24"/>
      <c r="NLZ36" s="24"/>
      <c r="NMA36" s="23"/>
      <c r="NMB36" s="23"/>
      <c r="NMC36" s="48"/>
      <c r="NMD36" s="48"/>
      <c r="NME36" s="48"/>
      <c r="NMF36" s="48"/>
      <c r="NMG36" s="49"/>
      <c r="NMH36" s="49"/>
      <c r="NMI36" s="49"/>
      <c r="NMJ36" s="49"/>
      <c r="NMK36" s="24"/>
      <c r="NML36" s="24"/>
      <c r="NMM36" s="23"/>
      <c r="NMN36" s="23"/>
      <c r="NMO36" s="48"/>
      <c r="NMP36" s="48"/>
      <c r="NMQ36" s="48"/>
      <c r="NMR36" s="48"/>
      <c r="NMS36" s="49"/>
      <c r="NMT36" s="49"/>
      <c r="NMU36" s="49"/>
      <c r="NMV36" s="49"/>
      <c r="NMW36" s="24"/>
      <c r="NMX36" s="24"/>
      <c r="NMY36" s="23"/>
      <c r="NMZ36" s="23"/>
      <c r="NNA36" s="48"/>
      <c r="NNB36" s="48"/>
      <c r="NNC36" s="48"/>
      <c r="NND36" s="48"/>
      <c r="NNE36" s="49"/>
      <c r="NNF36" s="49"/>
      <c r="NNG36" s="49"/>
      <c r="NNH36" s="49"/>
      <c r="NNI36" s="24"/>
      <c r="NNJ36" s="24"/>
      <c r="NNK36" s="23"/>
      <c r="NNL36" s="23"/>
      <c r="NNM36" s="48"/>
      <c r="NNN36" s="48"/>
      <c r="NNO36" s="48"/>
      <c r="NNP36" s="48"/>
      <c r="NNQ36" s="49"/>
      <c r="NNR36" s="49"/>
      <c r="NNS36" s="49"/>
      <c r="NNT36" s="49"/>
      <c r="NNU36" s="24"/>
      <c r="NNV36" s="24"/>
      <c r="NNW36" s="23"/>
      <c r="NNX36" s="23"/>
      <c r="NNY36" s="48"/>
      <c r="NNZ36" s="48"/>
      <c r="NOA36" s="48"/>
      <c r="NOB36" s="48"/>
      <c r="NOC36" s="49"/>
      <c r="NOD36" s="49"/>
      <c r="NOE36" s="49"/>
      <c r="NOF36" s="49"/>
      <c r="NOG36" s="24"/>
      <c r="NOH36" s="24"/>
      <c r="NOI36" s="23"/>
      <c r="NOJ36" s="23"/>
      <c r="NOK36" s="48"/>
      <c r="NOL36" s="48"/>
      <c r="NOM36" s="48"/>
      <c r="NON36" s="48"/>
      <c r="NOO36" s="49"/>
      <c r="NOP36" s="49"/>
      <c r="NOQ36" s="49"/>
      <c r="NOR36" s="49"/>
      <c r="NOS36" s="24"/>
      <c r="NOT36" s="24"/>
      <c r="NOU36" s="23"/>
      <c r="NOV36" s="23"/>
      <c r="NOW36" s="48"/>
      <c r="NOX36" s="48"/>
      <c r="NOY36" s="48"/>
      <c r="NOZ36" s="48"/>
      <c r="NPA36" s="49"/>
      <c r="NPB36" s="49"/>
      <c r="NPC36" s="49"/>
      <c r="NPD36" s="49"/>
      <c r="NPE36" s="24"/>
      <c r="NPF36" s="24"/>
      <c r="NPG36" s="23"/>
      <c r="NPH36" s="23"/>
      <c r="NPI36" s="48"/>
      <c r="NPJ36" s="48"/>
      <c r="NPK36" s="48"/>
      <c r="NPL36" s="48"/>
      <c r="NPM36" s="49"/>
      <c r="NPN36" s="49"/>
      <c r="NPO36" s="49"/>
      <c r="NPP36" s="49"/>
      <c r="NPQ36" s="24"/>
      <c r="NPR36" s="24"/>
      <c r="NPS36" s="23"/>
      <c r="NPT36" s="23"/>
      <c r="NPU36" s="48"/>
      <c r="NPV36" s="48"/>
      <c r="NPW36" s="48"/>
      <c r="NPX36" s="48"/>
      <c r="NPY36" s="49"/>
      <c r="NPZ36" s="49"/>
      <c r="NQA36" s="49"/>
      <c r="NQB36" s="49"/>
      <c r="NQC36" s="24"/>
      <c r="NQD36" s="24"/>
      <c r="NQE36" s="23"/>
      <c r="NQF36" s="23"/>
      <c r="NQG36" s="48"/>
      <c r="NQH36" s="48"/>
      <c r="NQI36" s="48"/>
      <c r="NQJ36" s="48"/>
      <c r="NQK36" s="49"/>
      <c r="NQL36" s="49"/>
      <c r="NQM36" s="49"/>
      <c r="NQN36" s="49"/>
      <c r="NQO36" s="24"/>
      <c r="NQP36" s="24"/>
      <c r="NQQ36" s="23"/>
      <c r="NQR36" s="23"/>
      <c r="NQS36" s="48"/>
      <c r="NQT36" s="48"/>
      <c r="NQU36" s="48"/>
      <c r="NQV36" s="48"/>
      <c r="NQW36" s="49"/>
      <c r="NQX36" s="49"/>
      <c r="NQY36" s="49"/>
      <c r="NQZ36" s="49"/>
      <c r="NRA36" s="24"/>
      <c r="NRB36" s="24"/>
      <c r="NRC36" s="23"/>
      <c r="NRD36" s="23"/>
      <c r="NRE36" s="48"/>
      <c r="NRF36" s="48"/>
      <c r="NRG36" s="48"/>
      <c r="NRH36" s="48"/>
      <c r="NRI36" s="49"/>
      <c r="NRJ36" s="49"/>
      <c r="NRK36" s="49"/>
      <c r="NRL36" s="49"/>
      <c r="NRM36" s="24"/>
      <c r="NRN36" s="24"/>
      <c r="NRO36" s="23"/>
      <c r="NRP36" s="23"/>
      <c r="NRQ36" s="48"/>
      <c r="NRR36" s="48"/>
      <c r="NRS36" s="48"/>
      <c r="NRT36" s="48"/>
      <c r="NRU36" s="49"/>
      <c r="NRV36" s="49"/>
      <c r="NRW36" s="49"/>
      <c r="NRX36" s="49"/>
      <c r="NRY36" s="24"/>
      <c r="NRZ36" s="24"/>
      <c r="NSA36" s="23"/>
      <c r="NSB36" s="23"/>
      <c r="NSC36" s="48"/>
      <c r="NSD36" s="48"/>
      <c r="NSE36" s="48"/>
      <c r="NSF36" s="48"/>
      <c r="NSG36" s="49"/>
      <c r="NSH36" s="49"/>
      <c r="NSI36" s="49"/>
      <c r="NSJ36" s="49"/>
      <c r="NSK36" s="24"/>
      <c r="NSL36" s="24"/>
      <c r="NSM36" s="23"/>
      <c r="NSN36" s="23"/>
      <c r="NSO36" s="48"/>
      <c r="NSP36" s="48"/>
      <c r="NSQ36" s="48"/>
      <c r="NSR36" s="48"/>
      <c r="NSS36" s="49"/>
      <c r="NST36" s="49"/>
      <c r="NSU36" s="49"/>
      <c r="NSV36" s="49"/>
      <c r="NSW36" s="24"/>
      <c r="NSX36" s="24"/>
      <c r="NSY36" s="23"/>
      <c r="NSZ36" s="23"/>
      <c r="NTA36" s="48"/>
      <c r="NTB36" s="48"/>
      <c r="NTC36" s="48"/>
      <c r="NTD36" s="48"/>
      <c r="NTE36" s="49"/>
      <c r="NTF36" s="49"/>
      <c r="NTG36" s="49"/>
      <c r="NTH36" s="49"/>
      <c r="NTI36" s="24"/>
      <c r="NTJ36" s="24"/>
      <c r="NTK36" s="23"/>
      <c r="NTL36" s="23"/>
      <c r="NTM36" s="48"/>
      <c r="NTN36" s="48"/>
      <c r="NTO36" s="48"/>
      <c r="NTP36" s="48"/>
      <c r="NTQ36" s="49"/>
      <c r="NTR36" s="49"/>
      <c r="NTS36" s="49"/>
      <c r="NTT36" s="49"/>
      <c r="NTU36" s="24"/>
      <c r="NTV36" s="24"/>
      <c r="NTW36" s="23"/>
      <c r="NTX36" s="23"/>
      <c r="NTY36" s="48"/>
      <c r="NTZ36" s="48"/>
      <c r="NUA36" s="48"/>
      <c r="NUB36" s="48"/>
      <c r="NUC36" s="49"/>
      <c r="NUD36" s="49"/>
      <c r="NUE36" s="49"/>
      <c r="NUF36" s="49"/>
      <c r="NUG36" s="24"/>
      <c r="NUH36" s="24"/>
      <c r="NUI36" s="23"/>
      <c r="NUJ36" s="23"/>
      <c r="NUK36" s="48"/>
      <c r="NUL36" s="48"/>
      <c r="NUM36" s="48"/>
      <c r="NUN36" s="48"/>
      <c r="NUO36" s="49"/>
      <c r="NUP36" s="49"/>
      <c r="NUQ36" s="49"/>
      <c r="NUR36" s="49"/>
      <c r="NUS36" s="24"/>
      <c r="NUT36" s="24"/>
      <c r="NUU36" s="23"/>
      <c r="NUV36" s="23"/>
      <c r="NUW36" s="48"/>
      <c r="NUX36" s="48"/>
      <c r="NUY36" s="48"/>
      <c r="NUZ36" s="48"/>
      <c r="NVA36" s="49"/>
      <c r="NVB36" s="49"/>
      <c r="NVC36" s="49"/>
      <c r="NVD36" s="49"/>
      <c r="NVE36" s="24"/>
      <c r="NVF36" s="24"/>
      <c r="NVG36" s="23"/>
      <c r="NVH36" s="23"/>
      <c r="NVI36" s="48"/>
      <c r="NVJ36" s="48"/>
      <c r="NVK36" s="48"/>
      <c r="NVL36" s="48"/>
      <c r="NVM36" s="49"/>
      <c r="NVN36" s="49"/>
      <c r="NVO36" s="49"/>
      <c r="NVP36" s="49"/>
      <c r="NVQ36" s="24"/>
      <c r="NVR36" s="24"/>
      <c r="NVS36" s="23"/>
      <c r="NVT36" s="23"/>
      <c r="NVU36" s="48"/>
      <c r="NVV36" s="48"/>
      <c r="NVW36" s="48"/>
      <c r="NVX36" s="48"/>
      <c r="NVY36" s="49"/>
      <c r="NVZ36" s="49"/>
      <c r="NWA36" s="49"/>
      <c r="NWB36" s="49"/>
      <c r="NWC36" s="24"/>
      <c r="NWD36" s="24"/>
      <c r="NWE36" s="23"/>
      <c r="NWF36" s="23"/>
      <c r="NWG36" s="48"/>
      <c r="NWH36" s="48"/>
      <c r="NWI36" s="48"/>
      <c r="NWJ36" s="48"/>
      <c r="NWK36" s="49"/>
      <c r="NWL36" s="49"/>
      <c r="NWM36" s="49"/>
      <c r="NWN36" s="49"/>
      <c r="NWO36" s="24"/>
      <c r="NWP36" s="24"/>
      <c r="NWQ36" s="23"/>
      <c r="NWR36" s="23"/>
      <c r="NWS36" s="48"/>
      <c r="NWT36" s="48"/>
      <c r="NWU36" s="48"/>
      <c r="NWV36" s="48"/>
      <c r="NWW36" s="49"/>
      <c r="NWX36" s="49"/>
      <c r="NWY36" s="49"/>
      <c r="NWZ36" s="49"/>
      <c r="NXA36" s="24"/>
      <c r="NXB36" s="24"/>
      <c r="NXC36" s="23"/>
      <c r="NXD36" s="23"/>
      <c r="NXE36" s="48"/>
      <c r="NXF36" s="48"/>
      <c r="NXG36" s="48"/>
      <c r="NXH36" s="48"/>
      <c r="NXI36" s="49"/>
      <c r="NXJ36" s="49"/>
      <c r="NXK36" s="49"/>
      <c r="NXL36" s="49"/>
      <c r="NXM36" s="24"/>
      <c r="NXN36" s="24"/>
      <c r="NXO36" s="23"/>
      <c r="NXP36" s="23"/>
      <c r="NXQ36" s="48"/>
      <c r="NXR36" s="48"/>
      <c r="NXS36" s="48"/>
      <c r="NXT36" s="48"/>
      <c r="NXU36" s="49"/>
      <c r="NXV36" s="49"/>
      <c r="NXW36" s="49"/>
      <c r="NXX36" s="49"/>
      <c r="NXY36" s="24"/>
      <c r="NXZ36" s="24"/>
      <c r="NYA36" s="23"/>
      <c r="NYB36" s="23"/>
      <c r="NYC36" s="48"/>
      <c r="NYD36" s="48"/>
      <c r="NYE36" s="48"/>
      <c r="NYF36" s="48"/>
      <c r="NYG36" s="49"/>
      <c r="NYH36" s="49"/>
      <c r="NYI36" s="49"/>
      <c r="NYJ36" s="49"/>
      <c r="NYK36" s="24"/>
      <c r="NYL36" s="24"/>
      <c r="NYM36" s="23"/>
      <c r="NYN36" s="23"/>
      <c r="NYO36" s="48"/>
      <c r="NYP36" s="48"/>
      <c r="NYQ36" s="48"/>
      <c r="NYR36" s="48"/>
      <c r="NYS36" s="49"/>
      <c r="NYT36" s="49"/>
      <c r="NYU36" s="49"/>
      <c r="NYV36" s="49"/>
      <c r="NYW36" s="24"/>
      <c r="NYX36" s="24"/>
      <c r="NYY36" s="23"/>
      <c r="NYZ36" s="23"/>
      <c r="NZA36" s="48"/>
      <c r="NZB36" s="48"/>
      <c r="NZC36" s="48"/>
      <c r="NZD36" s="48"/>
      <c r="NZE36" s="49"/>
      <c r="NZF36" s="49"/>
      <c r="NZG36" s="49"/>
      <c r="NZH36" s="49"/>
      <c r="NZI36" s="24"/>
      <c r="NZJ36" s="24"/>
      <c r="NZK36" s="23"/>
      <c r="NZL36" s="23"/>
      <c r="NZM36" s="48"/>
      <c r="NZN36" s="48"/>
      <c r="NZO36" s="48"/>
      <c r="NZP36" s="48"/>
      <c r="NZQ36" s="49"/>
      <c r="NZR36" s="49"/>
      <c r="NZS36" s="49"/>
      <c r="NZT36" s="49"/>
      <c r="NZU36" s="24"/>
      <c r="NZV36" s="24"/>
      <c r="NZW36" s="23"/>
      <c r="NZX36" s="23"/>
      <c r="NZY36" s="48"/>
      <c r="NZZ36" s="48"/>
      <c r="OAA36" s="48"/>
      <c r="OAB36" s="48"/>
      <c r="OAC36" s="49"/>
      <c r="OAD36" s="49"/>
      <c r="OAE36" s="49"/>
      <c r="OAF36" s="49"/>
      <c r="OAG36" s="24"/>
      <c r="OAH36" s="24"/>
      <c r="OAI36" s="23"/>
      <c r="OAJ36" s="23"/>
      <c r="OAK36" s="48"/>
      <c r="OAL36" s="48"/>
      <c r="OAM36" s="48"/>
      <c r="OAN36" s="48"/>
      <c r="OAO36" s="49"/>
      <c r="OAP36" s="49"/>
      <c r="OAQ36" s="49"/>
      <c r="OAR36" s="49"/>
      <c r="OAS36" s="24"/>
      <c r="OAT36" s="24"/>
      <c r="OAU36" s="23"/>
      <c r="OAV36" s="23"/>
      <c r="OAW36" s="48"/>
      <c r="OAX36" s="48"/>
      <c r="OAY36" s="48"/>
      <c r="OAZ36" s="48"/>
      <c r="OBA36" s="49"/>
      <c r="OBB36" s="49"/>
      <c r="OBC36" s="49"/>
      <c r="OBD36" s="49"/>
      <c r="OBE36" s="24"/>
      <c r="OBF36" s="24"/>
      <c r="OBG36" s="23"/>
      <c r="OBH36" s="23"/>
      <c r="OBI36" s="48"/>
      <c r="OBJ36" s="48"/>
      <c r="OBK36" s="48"/>
      <c r="OBL36" s="48"/>
      <c r="OBM36" s="49"/>
      <c r="OBN36" s="49"/>
      <c r="OBO36" s="49"/>
      <c r="OBP36" s="49"/>
      <c r="OBQ36" s="24"/>
      <c r="OBR36" s="24"/>
      <c r="OBS36" s="23"/>
      <c r="OBT36" s="23"/>
      <c r="OBU36" s="48"/>
      <c r="OBV36" s="48"/>
      <c r="OBW36" s="48"/>
      <c r="OBX36" s="48"/>
      <c r="OBY36" s="49"/>
      <c r="OBZ36" s="49"/>
      <c r="OCA36" s="49"/>
      <c r="OCB36" s="49"/>
      <c r="OCC36" s="24"/>
      <c r="OCD36" s="24"/>
      <c r="OCE36" s="23"/>
      <c r="OCF36" s="23"/>
      <c r="OCG36" s="48"/>
      <c r="OCH36" s="48"/>
      <c r="OCI36" s="48"/>
      <c r="OCJ36" s="48"/>
      <c r="OCK36" s="49"/>
      <c r="OCL36" s="49"/>
      <c r="OCM36" s="49"/>
      <c r="OCN36" s="49"/>
      <c r="OCO36" s="24"/>
      <c r="OCP36" s="24"/>
      <c r="OCQ36" s="23"/>
      <c r="OCR36" s="23"/>
      <c r="OCS36" s="48"/>
      <c r="OCT36" s="48"/>
      <c r="OCU36" s="48"/>
      <c r="OCV36" s="48"/>
      <c r="OCW36" s="49"/>
      <c r="OCX36" s="49"/>
      <c r="OCY36" s="49"/>
      <c r="OCZ36" s="49"/>
      <c r="ODA36" s="24"/>
      <c r="ODB36" s="24"/>
      <c r="ODC36" s="23"/>
      <c r="ODD36" s="23"/>
      <c r="ODE36" s="48"/>
      <c r="ODF36" s="48"/>
      <c r="ODG36" s="48"/>
      <c r="ODH36" s="48"/>
      <c r="ODI36" s="49"/>
      <c r="ODJ36" s="49"/>
      <c r="ODK36" s="49"/>
      <c r="ODL36" s="49"/>
      <c r="ODM36" s="24"/>
      <c r="ODN36" s="24"/>
      <c r="ODO36" s="23"/>
      <c r="ODP36" s="23"/>
      <c r="ODQ36" s="48"/>
      <c r="ODR36" s="48"/>
      <c r="ODS36" s="48"/>
      <c r="ODT36" s="48"/>
      <c r="ODU36" s="49"/>
      <c r="ODV36" s="49"/>
      <c r="ODW36" s="49"/>
      <c r="ODX36" s="49"/>
      <c r="ODY36" s="24"/>
      <c r="ODZ36" s="24"/>
      <c r="OEA36" s="23"/>
      <c r="OEB36" s="23"/>
      <c r="OEC36" s="48"/>
      <c r="OED36" s="48"/>
      <c r="OEE36" s="48"/>
      <c r="OEF36" s="48"/>
      <c r="OEG36" s="49"/>
      <c r="OEH36" s="49"/>
      <c r="OEI36" s="49"/>
      <c r="OEJ36" s="49"/>
      <c r="OEK36" s="24"/>
      <c r="OEL36" s="24"/>
      <c r="OEM36" s="23"/>
      <c r="OEN36" s="23"/>
      <c r="OEO36" s="48"/>
      <c r="OEP36" s="48"/>
      <c r="OEQ36" s="48"/>
      <c r="OER36" s="48"/>
      <c r="OES36" s="49"/>
      <c r="OET36" s="49"/>
      <c r="OEU36" s="49"/>
      <c r="OEV36" s="49"/>
      <c r="OEW36" s="24"/>
      <c r="OEX36" s="24"/>
      <c r="OEY36" s="23"/>
      <c r="OEZ36" s="23"/>
      <c r="OFA36" s="48"/>
      <c r="OFB36" s="48"/>
      <c r="OFC36" s="48"/>
      <c r="OFD36" s="48"/>
      <c r="OFE36" s="49"/>
      <c r="OFF36" s="49"/>
      <c r="OFG36" s="49"/>
      <c r="OFH36" s="49"/>
      <c r="OFI36" s="24"/>
      <c r="OFJ36" s="24"/>
      <c r="OFK36" s="23"/>
      <c r="OFL36" s="23"/>
      <c r="OFM36" s="48"/>
      <c r="OFN36" s="48"/>
      <c r="OFO36" s="48"/>
      <c r="OFP36" s="48"/>
      <c r="OFQ36" s="49"/>
      <c r="OFR36" s="49"/>
      <c r="OFS36" s="49"/>
      <c r="OFT36" s="49"/>
      <c r="OFU36" s="24"/>
      <c r="OFV36" s="24"/>
      <c r="OFW36" s="23"/>
      <c r="OFX36" s="23"/>
      <c r="OFY36" s="48"/>
      <c r="OFZ36" s="48"/>
      <c r="OGA36" s="48"/>
      <c r="OGB36" s="48"/>
      <c r="OGC36" s="49"/>
      <c r="OGD36" s="49"/>
      <c r="OGE36" s="49"/>
      <c r="OGF36" s="49"/>
      <c r="OGG36" s="24"/>
      <c r="OGH36" s="24"/>
      <c r="OGI36" s="23"/>
      <c r="OGJ36" s="23"/>
      <c r="OGK36" s="48"/>
      <c r="OGL36" s="48"/>
      <c r="OGM36" s="48"/>
      <c r="OGN36" s="48"/>
      <c r="OGO36" s="49"/>
      <c r="OGP36" s="49"/>
      <c r="OGQ36" s="49"/>
      <c r="OGR36" s="49"/>
      <c r="OGS36" s="24"/>
      <c r="OGT36" s="24"/>
      <c r="OGU36" s="23"/>
      <c r="OGV36" s="23"/>
      <c r="OGW36" s="48"/>
      <c r="OGX36" s="48"/>
      <c r="OGY36" s="48"/>
      <c r="OGZ36" s="48"/>
      <c r="OHA36" s="49"/>
      <c r="OHB36" s="49"/>
      <c r="OHC36" s="49"/>
      <c r="OHD36" s="49"/>
      <c r="OHE36" s="24"/>
      <c r="OHF36" s="24"/>
      <c r="OHG36" s="23"/>
      <c r="OHH36" s="23"/>
      <c r="OHI36" s="48"/>
      <c r="OHJ36" s="48"/>
      <c r="OHK36" s="48"/>
      <c r="OHL36" s="48"/>
      <c r="OHM36" s="49"/>
      <c r="OHN36" s="49"/>
      <c r="OHO36" s="49"/>
      <c r="OHP36" s="49"/>
      <c r="OHQ36" s="24"/>
      <c r="OHR36" s="24"/>
      <c r="OHS36" s="23"/>
      <c r="OHT36" s="23"/>
      <c r="OHU36" s="48"/>
      <c r="OHV36" s="48"/>
      <c r="OHW36" s="48"/>
      <c r="OHX36" s="48"/>
      <c r="OHY36" s="49"/>
      <c r="OHZ36" s="49"/>
      <c r="OIA36" s="49"/>
      <c r="OIB36" s="49"/>
      <c r="OIC36" s="24"/>
      <c r="OID36" s="24"/>
      <c r="OIE36" s="23"/>
      <c r="OIF36" s="23"/>
      <c r="OIG36" s="48"/>
      <c r="OIH36" s="48"/>
      <c r="OII36" s="48"/>
      <c r="OIJ36" s="48"/>
      <c r="OIK36" s="49"/>
      <c r="OIL36" s="49"/>
      <c r="OIM36" s="49"/>
      <c r="OIN36" s="49"/>
      <c r="OIO36" s="24"/>
      <c r="OIP36" s="24"/>
      <c r="OIQ36" s="23"/>
      <c r="OIR36" s="23"/>
      <c r="OIS36" s="48"/>
      <c r="OIT36" s="48"/>
      <c r="OIU36" s="48"/>
      <c r="OIV36" s="48"/>
      <c r="OIW36" s="49"/>
      <c r="OIX36" s="49"/>
      <c r="OIY36" s="49"/>
      <c r="OIZ36" s="49"/>
      <c r="OJA36" s="24"/>
      <c r="OJB36" s="24"/>
      <c r="OJC36" s="23"/>
      <c r="OJD36" s="23"/>
      <c r="OJE36" s="48"/>
      <c r="OJF36" s="48"/>
      <c r="OJG36" s="48"/>
      <c r="OJH36" s="48"/>
      <c r="OJI36" s="49"/>
      <c r="OJJ36" s="49"/>
      <c r="OJK36" s="49"/>
      <c r="OJL36" s="49"/>
      <c r="OJM36" s="24"/>
      <c r="OJN36" s="24"/>
      <c r="OJO36" s="23"/>
      <c r="OJP36" s="23"/>
      <c r="OJQ36" s="48"/>
      <c r="OJR36" s="48"/>
      <c r="OJS36" s="48"/>
      <c r="OJT36" s="48"/>
      <c r="OJU36" s="49"/>
      <c r="OJV36" s="49"/>
      <c r="OJW36" s="49"/>
      <c r="OJX36" s="49"/>
      <c r="OJY36" s="24"/>
      <c r="OJZ36" s="24"/>
      <c r="OKA36" s="23"/>
      <c r="OKB36" s="23"/>
      <c r="OKC36" s="48"/>
      <c r="OKD36" s="48"/>
      <c r="OKE36" s="48"/>
      <c r="OKF36" s="48"/>
      <c r="OKG36" s="49"/>
      <c r="OKH36" s="49"/>
      <c r="OKI36" s="49"/>
      <c r="OKJ36" s="49"/>
      <c r="OKK36" s="24"/>
      <c r="OKL36" s="24"/>
      <c r="OKM36" s="23"/>
      <c r="OKN36" s="23"/>
      <c r="OKO36" s="48"/>
      <c r="OKP36" s="48"/>
      <c r="OKQ36" s="48"/>
      <c r="OKR36" s="48"/>
      <c r="OKS36" s="49"/>
      <c r="OKT36" s="49"/>
      <c r="OKU36" s="49"/>
      <c r="OKV36" s="49"/>
      <c r="OKW36" s="24"/>
      <c r="OKX36" s="24"/>
      <c r="OKY36" s="23"/>
      <c r="OKZ36" s="23"/>
      <c r="OLA36" s="48"/>
      <c r="OLB36" s="48"/>
      <c r="OLC36" s="48"/>
      <c r="OLD36" s="48"/>
      <c r="OLE36" s="49"/>
      <c r="OLF36" s="49"/>
      <c r="OLG36" s="49"/>
      <c r="OLH36" s="49"/>
      <c r="OLI36" s="24"/>
      <c r="OLJ36" s="24"/>
      <c r="OLK36" s="23"/>
      <c r="OLL36" s="23"/>
      <c r="OLM36" s="48"/>
      <c r="OLN36" s="48"/>
      <c r="OLO36" s="48"/>
      <c r="OLP36" s="48"/>
      <c r="OLQ36" s="49"/>
      <c r="OLR36" s="49"/>
      <c r="OLS36" s="49"/>
      <c r="OLT36" s="49"/>
      <c r="OLU36" s="24"/>
      <c r="OLV36" s="24"/>
      <c r="OLW36" s="23"/>
      <c r="OLX36" s="23"/>
      <c r="OLY36" s="48"/>
      <c r="OLZ36" s="48"/>
      <c r="OMA36" s="48"/>
      <c r="OMB36" s="48"/>
      <c r="OMC36" s="49"/>
      <c r="OMD36" s="49"/>
      <c r="OME36" s="49"/>
      <c r="OMF36" s="49"/>
      <c r="OMG36" s="24"/>
      <c r="OMH36" s="24"/>
      <c r="OMI36" s="23"/>
      <c r="OMJ36" s="23"/>
      <c r="OMK36" s="48"/>
      <c r="OML36" s="48"/>
      <c r="OMM36" s="48"/>
      <c r="OMN36" s="48"/>
      <c r="OMO36" s="49"/>
      <c r="OMP36" s="49"/>
      <c r="OMQ36" s="49"/>
      <c r="OMR36" s="49"/>
      <c r="OMS36" s="24"/>
      <c r="OMT36" s="24"/>
      <c r="OMU36" s="23"/>
      <c r="OMV36" s="23"/>
      <c r="OMW36" s="48"/>
      <c r="OMX36" s="48"/>
      <c r="OMY36" s="48"/>
      <c r="OMZ36" s="48"/>
      <c r="ONA36" s="49"/>
      <c r="ONB36" s="49"/>
      <c r="ONC36" s="49"/>
      <c r="OND36" s="49"/>
      <c r="ONE36" s="24"/>
      <c r="ONF36" s="24"/>
      <c r="ONG36" s="23"/>
      <c r="ONH36" s="23"/>
      <c r="ONI36" s="48"/>
      <c r="ONJ36" s="48"/>
      <c r="ONK36" s="48"/>
      <c r="ONL36" s="48"/>
      <c r="ONM36" s="49"/>
      <c r="ONN36" s="49"/>
      <c r="ONO36" s="49"/>
      <c r="ONP36" s="49"/>
      <c r="ONQ36" s="24"/>
      <c r="ONR36" s="24"/>
      <c r="ONS36" s="23"/>
      <c r="ONT36" s="23"/>
      <c r="ONU36" s="48"/>
      <c r="ONV36" s="48"/>
      <c r="ONW36" s="48"/>
      <c r="ONX36" s="48"/>
      <c r="ONY36" s="49"/>
      <c r="ONZ36" s="49"/>
      <c r="OOA36" s="49"/>
      <c r="OOB36" s="49"/>
      <c r="OOC36" s="24"/>
      <c r="OOD36" s="24"/>
      <c r="OOE36" s="23"/>
      <c r="OOF36" s="23"/>
      <c r="OOG36" s="48"/>
      <c r="OOH36" s="48"/>
      <c r="OOI36" s="48"/>
      <c r="OOJ36" s="48"/>
      <c r="OOK36" s="49"/>
      <c r="OOL36" s="49"/>
      <c r="OOM36" s="49"/>
      <c r="OON36" s="49"/>
      <c r="OOO36" s="24"/>
      <c r="OOP36" s="24"/>
      <c r="OOQ36" s="23"/>
      <c r="OOR36" s="23"/>
      <c r="OOS36" s="48"/>
      <c r="OOT36" s="48"/>
      <c r="OOU36" s="48"/>
      <c r="OOV36" s="48"/>
      <c r="OOW36" s="49"/>
      <c r="OOX36" s="49"/>
      <c r="OOY36" s="49"/>
      <c r="OOZ36" s="49"/>
      <c r="OPA36" s="24"/>
      <c r="OPB36" s="24"/>
      <c r="OPC36" s="23"/>
      <c r="OPD36" s="23"/>
      <c r="OPE36" s="48"/>
      <c r="OPF36" s="48"/>
      <c r="OPG36" s="48"/>
      <c r="OPH36" s="48"/>
      <c r="OPI36" s="49"/>
      <c r="OPJ36" s="49"/>
      <c r="OPK36" s="49"/>
      <c r="OPL36" s="49"/>
      <c r="OPM36" s="24"/>
      <c r="OPN36" s="24"/>
      <c r="OPO36" s="23"/>
      <c r="OPP36" s="23"/>
      <c r="OPQ36" s="48"/>
      <c r="OPR36" s="48"/>
      <c r="OPS36" s="48"/>
      <c r="OPT36" s="48"/>
      <c r="OPU36" s="49"/>
      <c r="OPV36" s="49"/>
      <c r="OPW36" s="49"/>
      <c r="OPX36" s="49"/>
      <c r="OPY36" s="24"/>
      <c r="OPZ36" s="24"/>
      <c r="OQA36" s="23"/>
      <c r="OQB36" s="23"/>
      <c r="OQC36" s="48"/>
      <c r="OQD36" s="48"/>
      <c r="OQE36" s="48"/>
      <c r="OQF36" s="48"/>
      <c r="OQG36" s="49"/>
      <c r="OQH36" s="49"/>
      <c r="OQI36" s="49"/>
      <c r="OQJ36" s="49"/>
      <c r="OQK36" s="24"/>
      <c r="OQL36" s="24"/>
      <c r="OQM36" s="23"/>
      <c r="OQN36" s="23"/>
      <c r="OQO36" s="48"/>
      <c r="OQP36" s="48"/>
      <c r="OQQ36" s="48"/>
      <c r="OQR36" s="48"/>
      <c r="OQS36" s="49"/>
      <c r="OQT36" s="49"/>
      <c r="OQU36" s="49"/>
      <c r="OQV36" s="49"/>
      <c r="OQW36" s="24"/>
      <c r="OQX36" s="24"/>
      <c r="OQY36" s="23"/>
      <c r="OQZ36" s="23"/>
      <c r="ORA36" s="48"/>
      <c r="ORB36" s="48"/>
      <c r="ORC36" s="48"/>
      <c r="ORD36" s="48"/>
      <c r="ORE36" s="49"/>
      <c r="ORF36" s="49"/>
      <c r="ORG36" s="49"/>
      <c r="ORH36" s="49"/>
      <c r="ORI36" s="24"/>
      <c r="ORJ36" s="24"/>
      <c r="ORK36" s="23"/>
      <c r="ORL36" s="23"/>
      <c r="ORM36" s="48"/>
      <c r="ORN36" s="48"/>
      <c r="ORO36" s="48"/>
      <c r="ORP36" s="48"/>
      <c r="ORQ36" s="49"/>
      <c r="ORR36" s="49"/>
      <c r="ORS36" s="49"/>
      <c r="ORT36" s="49"/>
      <c r="ORU36" s="24"/>
      <c r="ORV36" s="24"/>
      <c r="ORW36" s="23"/>
      <c r="ORX36" s="23"/>
      <c r="ORY36" s="48"/>
      <c r="ORZ36" s="48"/>
      <c r="OSA36" s="48"/>
      <c r="OSB36" s="48"/>
      <c r="OSC36" s="49"/>
      <c r="OSD36" s="49"/>
      <c r="OSE36" s="49"/>
      <c r="OSF36" s="49"/>
      <c r="OSG36" s="24"/>
      <c r="OSH36" s="24"/>
      <c r="OSI36" s="23"/>
      <c r="OSJ36" s="23"/>
      <c r="OSK36" s="48"/>
      <c r="OSL36" s="48"/>
      <c r="OSM36" s="48"/>
      <c r="OSN36" s="48"/>
      <c r="OSO36" s="49"/>
      <c r="OSP36" s="49"/>
      <c r="OSQ36" s="49"/>
      <c r="OSR36" s="49"/>
      <c r="OSS36" s="24"/>
      <c r="OST36" s="24"/>
      <c r="OSU36" s="23"/>
      <c r="OSV36" s="23"/>
      <c r="OSW36" s="48"/>
      <c r="OSX36" s="48"/>
      <c r="OSY36" s="48"/>
      <c r="OSZ36" s="48"/>
      <c r="OTA36" s="49"/>
      <c r="OTB36" s="49"/>
      <c r="OTC36" s="49"/>
      <c r="OTD36" s="49"/>
      <c r="OTE36" s="24"/>
      <c r="OTF36" s="24"/>
      <c r="OTG36" s="23"/>
      <c r="OTH36" s="23"/>
      <c r="OTI36" s="48"/>
      <c r="OTJ36" s="48"/>
      <c r="OTK36" s="48"/>
      <c r="OTL36" s="48"/>
      <c r="OTM36" s="49"/>
      <c r="OTN36" s="49"/>
      <c r="OTO36" s="49"/>
      <c r="OTP36" s="49"/>
      <c r="OTQ36" s="24"/>
      <c r="OTR36" s="24"/>
      <c r="OTS36" s="23"/>
      <c r="OTT36" s="23"/>
      <c r="OTU36" s="48"/>
      <c r="OTV36" s="48"/>
      <c r="OTW36" s="48"/>
      <c r="OTX36" s="48"/>
      <c r="OTY36" s="49"/>
      <c r="OTZ36" s="49"/>
      <c r="OUA36" s="49"/>
      <c r="OUB36" s="49"/>
      <c r="OUC36" s="24"/>
      <c r="OUD36" s="24"/>
      <c r="OUE36" s="23"/>
      <c r="OUF36" s="23"/>
      <c r="OUG36" s="48"/>
      <c r="OUH36" s="48"/>
      <c r="OUI36" s="48"/>
      <c r="OUJ36" s="48"/>
      <c r="OUK36" s="49"/>
      <c r="OUL36" s="49"/>
      <c r="OUM36" s="49"/>
      <c r="OUN36" s="49"/>
      <c r="OUO36" s="24"/>
      <c r="OUP36" s="24"/>
      <c r="OUQ36" s="23"/>
      <c r="OUR36" s="23"/>
      <c r="OUS36" s="48"/>
      <c r="OUT36" s="48"/>
      <c r="OUU36" s="48"/>
      <c r="OUV36" s="48"/>
      <c r="OUW36" s="49"/>
      <c r="OUX36" s="49"/>
      <c r="OUY36" s="49"/>
      <c r="OUZ36" s="49"/>
      <c r="OVA36" s="24"/>
      <c r="OVB36" s="24"/>
      <c r="OVC36" s="23"/>
      <c r="OVD36" s="23"/>
      <c r="OVE36" s="48"/>
      <c r="OVF36" s="48"/>
      <c r="OVG36" s="48"/>
      <c r="OVH36" s="48"/>
      <c r="OVI36" s="49"/>
      <c r="OVJ36" s="49"/>
      <c r="OVK36" s="49"/>
      <c r="OVL36" s="49"/>
      <c r="OVM36" s="24"/>
      <c r="OVN36" s="24"/>
      <c r="OVO36" s="23"/>
      <c r="OVP36" s="23"/>
      <c r="OVQ36" s="48"/>
      <c r="OVR36" s="48"/>
      <c r="OVS36" s="48"/>
      <c r="OVT36" s="48"/>
      <c r="OVU36" s="49"/>
      <c r="OVV36" s="49"/>
      <c r="OVW36" s="49"/>
      <c r="OVX36" s="49"/>
      <c r="OVY36" s="24"/>
      <c r="OVZ36" s="24"/>
      <c r="OWA36" s="23"/>
      <c r="OWB36" s="23"/>
      <c r="OWC36" s="48"/>
      <c r="OWD36" s="48"/>
      <c r="OWE36" s="48"/>
      <c r="OWF36" s="48"/>
      <c r="OWG36" s="49"/>
      <c r="OWH36" s="49"/>
      <c r="OWI36" s="49"/>
      <c r="OWJ36" s="49"/>
      <c r="OWK36" s="24"/>
      <c r="OWL36" s="24"/>
      <c r="OWM36" s="23"/>
      <c r="OWN36" s="23"/>
      <c r="OWO36" s="48"/>
      <c r="OWP36" s="48"/>
      <c r="OWQ36" s="48"/>
      <c r="OWR36" s="48"/>
      <c r="OWS36" s="49"/>
      <c r="OWT36" s="49"/>
      <c r="OWU36" s="49"/>
      <c r="OWV36" s="49"/>
      <c r="OWW36" s="24"/>
      <c r="OWX36" s="24"/>
      <c r="OWY36" s="23"/>
      <c r="OWZ36" s="23"/>
      <c r="OXA36" s="48"/>
      <c r="OXB36" s="48"/>
      <c r="OXC36" s="48"/>
      <c r="OXD36" s="48"/>
      <c r="OXE36" s="49"/>
      <c r="OXF36" s="49"/>
      <c r="OXG36" s="49"/>
      <c r="OXH36" s="49"/>
      <c r="OXI36" s="24"/>
      <c r="OXJ36" s="24"/>
      <c r="OXK36" s="23"/>
      <c r="OXL36" s="23"/>
      <c r="OXM36" s="48"/>
      <c r="OXN36" s="48"/>
      <c r="OXO36" s="48"/>
      <c r="OXP36" s="48"/>
      <c r="OXQ36" s="49"/>
      <c r="OXR36" s="49"/>
      <c r="OXS36" s="49"/>
      <c r="OXT36" s="49"/>
      <c r="OXU36" s="24"/>
      <c r="OXV36" s="24"/>
      <c r="OXW36" s="23"/>
      <c r="OXX36" s="23"/>
      <c r="OXY36" s="48"/>
      <c r="OXZ36" s="48"/>
      <c r="OYA36" s="48"/>
      <c r="OYB36" s="48"/>
      <c r="OYC36" s="49"/>
      <c r="OYD36" s="49"/>
      <c r="OYE36" s="49"/>
      <c r="OYF36" s="49"/>
      <c r="OYG36" s="24"/>
      <c r="OYH36" s="24"/>
      <c r="OYI36" s="23"/>
      <c r="OYJ36" s="23"/>
      <c r="OYK36" s="48"/>
      <c r="OYL36" s="48"/>
      <c r="OYM36" s="48"/>
      <c r="OYN36" s="48"/>
      <c r="OYO36" s="49"/>
      <c r="OYP36" s="49"/>
      <c r="OYQ36" s="49"/>
      <c r="OYR36" s="49"/>
      <c r="OYS36" s="24"/>
      <c r="OYT36" s="24"/>
      <c r="OYU36" s="23"/>
      <c r="OYV36" s="23"/>
      <c r="OYW36" s="48"/>
      <c r="OYX36" s="48"/>
      <c r="OYY36" s="48"/>
      <c r="OYZ36" s="48"/>
      <c r="OZA36" s="49"/>
      <c r="OZB36" s="49"/>
      <c r="OZC36" s="49"/>
      <c r="OZD36" s="49"/>
      <c r="OZE36" s="24"/>
      <c r="OZF36" s="24"/>
      <c r="OZG36" s="23"/>
      <c r="OZH36" s="23"/>
      <c r="OZI36" s="48"/>
      <c r="OZJ36" s="48"/>
      <c r="OZK36" s="48"/>
      <c r="OZL36" s="48"/>
      <c r="OZM36" s="49"/>
      <c r="OZN36" s="49"/>
      <c r="OZO36" s="49"/>
      <c r="OZP36" s="49"/>
      <c r="OZQ36" s="24"/>
      <c r="OZR36" s="24"/>
      <c r="OZS36" s="23"/>
      <c r="OZT36" s="23"/>
      <c r="OZU36" s="48"/>
      <c r="OZV36" s="48"/>
      <c r="OZW36" s="48"/>
      <c r="OZX36" s="48"/>
      <c r="OZY36" s="49"/>
      <c r="OZZ36" s="49"/>
      <c r="PAA36" s="49"/>
      <c r="PAB36" s="49"/>
      <c r="PAC36" s="24"/>
      <c r="PAD36" s="24"/>
      <c r="PAE36" s="23"/>
      <c r="PAF36" s="23"/>
      <c r="PAG36" s="48"/>
      <c r="PAH36" s="48"/>
      <c r="PAI36" s="48"/>
      <c r="PAJ36" s="48"/>
      <c r="PAK36" s="49"/>
      <c r="PAL36" s="49"/>
      <c r="PAM36" s="49"/>
      <c r="PAN36" s="49"/>
      <c r="PAO36" s="24"/>
      <c r="PAP36" s="24"/>
      <c r="PAQ36" s="23"/>
      <c r="PAR36" s="23"/>
      <c r="PAS36" s="48"/>
      <c r="PAT36" s="48"/>
      <c r="PAU36" s="48"/>
      <c r="PAV36" s="48"/>
      <c r="PAW36" s="49"/>
      <c r="PAX36" s="49"/>
      <c r="PAY36" s="49"/>
      <c r="PAZ36" s="49"/>
      <c r="PBA36" s="24"/>
      <c r="PBB36" s="24"/>
      <c r="PBC36" s="23"/>
      <c r="PBD36" s="23"/>
      <c r="PBE36" s="48"/>
      <c r="PBF36" s="48"/>
      <c r="PBG36" s="48"/>
      <c r="PBH36" s="48"/>
      <c r="PBI36" s="49"/>
      <c r="PBJ36" s="49"/>
      <c r="PBK36" s="49"/>
      <c r="PBL36" s="49"/>
      <c r="PBM36" s="24"/>
      <c r="PBN36" s="24"/>
      <c r="PBO36" s="23"/>
      <c r="PBP36" s="23"/>
      <c r="PBQ36" s="48"/>
      <c r="PBR36" s="48"/>
      <c r="PBS36" s="48"/>
      <c r="PBT36" s="48"/>
      <c r="PBU36" s="49"/>
      <c r="PBV36" s="49"/>
      <c r="PBW36" s="49"/>
      <c r="PBX36" s="49"/>
      <c r="PBY36" s="24"/>
      <c r="PBZ36" s="24"/>
      <c r="PCA36" s="23"/>
      <c r="PCB36" s="23"/>
      <c r="PCC36" s="48"/>
      <c r="PCD36" s="48"/>
      <c r="PCE36" s="48"/>
      <c r="PCF36" s="48"/>
      <c r="PCG36" s="49"/>
      <c r="PCH36" s="49"/>
      <c r="PCI36" s="49"/>
      <c r="PCJ36" s="49"/>
      <c r="PCK36" s="24"/>
      <c r="PCL36" s="24"/>
      <c r="PCM36" s="23"/>
      <c r="PCN36" s="23"/>
      <c r="PCO36" s="48"/>
      <c r="PCP36" s="48"/>
      <c r="PCQ36" s="48"/>
      <c r="PCR36" s="48"/>
      <c r="PCS36" s="49"/>
      <c r="PCT36" s="49"/>
      <c r="PCU36" s="49"/>
      <c r="PCV36" s="49"/>
      <c r="PCW36" s="24"/>
      <c r="PCX36" s="24"/>
      <c r="PCY36" s="23"/>
      <c r="PCZ36" s="23"/>
      <c r="PDA36" s="48"/>
      <c r="PDB36" s="48"/>
      <c r="PDC36" s="48"/>
      <c r="PDD36" s="48"/>
      <c r="PDE36" s="49"/>
      <c r="PDF36" s="49"/>
      <c r="PDG36" s="49"/>
      <c r="PDH36" s="49"/>
      <c r="PDI36" s="24"/>
      <c r="PDJ36" s="24"/>
      <c r="PDK36" s="23"/>
      <c r="PDL36" s="23"/>
      <c r="PDM36" s="48"/>
      <c r="PDN36" s="48"/>
      <c r="PDO36" s="48"/>
      <c r="PDP36" s="48"/>
      <c r="PDQ36" s="49"/>
      <c r="PDR36" s="49"/>
      <c r="PDS36" s="49"/>
      <c r="PDT36" s="49"/>
      <c r="PDU36" s="24"/>
      <c r="PDV36" s="24"/>
      <c r="PDW36" s="23"/>
      <c r="PDX36" s="23"/>
      <c r="PDY36" s="48"/>
      <c r="PDZ36" s="48"/>
      <c r="PEA36" s="48"/>
      <c r="PEB36" s="48"/>
      <c r="PEC36" s="49"/>
      <c r="PED36" s="49"/>
      <c r="PEE36" s="49"/>
      <c r="PEF36" s="49"/>
      <c r="PEG36" s="24"/>
      <c r="PEH36" s="24"/>
      <c r="PEI36" s="23"/>
      <c r="PEJ36" s="23"/>
      <c r="PEK36" s="48"/>
      <c r="PEL36" s="48"/>
      <c r="PEM36" s="48"/>
      <c r="PEN36" s="48"/>
      <c r="PEO36" s="49"/>
      <c r="PEP36" s="49"/>
      <c r="PEQ36" s="49"/>
      <c r="PER36" s="49"/>
      <c r="PES36" s="24"/>
      <c r="PET36" s="24"/>
      <c r="PEU36" s="23"/>
      <c r="PEV36" s="23"/>
      <c r="PEW36" s="48"/>
      <c r="PEX36" s="48"/>
      <c r="PEY36" s="48"/>
      <c r="PEZ36" s="48"/>
      <c r="PFA36" s="49"/>
      <c r="PFB36" s="49"/>
      <c r="PFC36" s="49"/>
      <c r="PFD36" s="49"/>
      <c r="PFE36" s="24"/>
      <c r="PFF36" s="24"/>
      <c r="PFG36" s="23"/>
      <c r="PFH36" s="23"/>
      <c r="PFI36" s="48"/>
      <c r="PFJ36" s="48"/>
      <c r="PFK36" s="48"/>
      <c r="PFL36" s="48"/>
      <c r="PFM36" s="49"/>
      <c r="PFN36" s="49"/>
      <c r="PFO36" s="49"/>
      <c r="PFP36" s="49"/>
      <c r="PFQ36" s="24"/>
      <c r="PFR36" s="24"/>
      <c r="PFS36" s="23"/>
      <c r="PFT36" s="23"/>
      <c r="PFU36" s="48"/>
      <c r="PFV36" s="48"/>
      <c r="PFW36" s="48"/>
      <c r="PFX36" s="48"/>
      <c r="PFY36" s="49"/>
      <c r="PFZ36" s="49"/>
      <c r="PGA36" s="49"/>
      <c r="PGB36" s="49"/>
      <c r="PGC36" s="24"/>
      <c r="PGD36" s="24"/>
      <c r="PGE36" s="23"/>
      <c r="PGF36" s="23"/>
      <c r="PGG36" s="48"/>
      <c r="PGH36" s="48"/>
      <c r="PGI36" s="48"/>
      <c r="PGJ36" s="48"/>
      <c r="PGK36" s="49"/>
      <c r="PGL36" s="49"/>
      <c r="PGM36" s="49"/>
      <c r="PGN36" s="49"/>
      <c r="PGO36" s="24"/>
      <c r="PGP36" s="24"/>
      <c r="PGQ36" s="23"/>
      <c r="PGR36" s="23"/>
      <c r="PGS36" s="48"/>
      <c r="PGT36" s="48"/>
      <c r="PGU36" s="48"/>
      <c r="PGV36" s="48"/>
      <c r="PGW36" s="49"/>
      <c r="PGX36" s="49"/>
      <c r="PGY36" s="49"/>
      <c r="PGZ36" s="49"/>
      <c r="PHA36" s="24"/>
      <c r="PHB36" s="24"/>
      <c r="PHC36" s="23"/>
      <c r="PHD36" s="23"/>
      <c r="PHE36" s="48"/>
      <c r="PHF36" s="48"/>
      <c r="PHG36" s="48"/>
      <c r="PHH36" s="48"/>
      <c r="PHI36" s="49"/>
      <c r="PHJ36" s="49"/>
      <c r="PHK36" s="49"/>
      <c r="PHL36" s="49"/>
      <c r="PHM36" s="24"/>
      <c r="PHN36" s="24"/>
      <c r="PHO36" s="23"/>
      <c r="PHP36" s="23"/>
      <c r="PHQ36" s="48"/>
      <c r="PHR36" s="48"/>
      <c r="PHS36" s="48"/>
      <c r="PHT36" s="48"/>
      <c r="PHU36" s="49"/>
      <c r="PHV36" s="49"/>
      <c r="PHW36" s="49"/>
      <c r="PHX36" s="49"/>
      <c r="PHY36" s="24"/>
      <c r="PHZ36" s="24"/>
      <c r="PIA36" s="23"/>
      <c r="PIB36" s="23"/>
      <c r="PIC36" s="48"/>
      <c r="PID36" s="48"/>
      <c r="PIE36" s="48"/>
      <c r="PIF36" s="48"/>
      <c r="PIG36" s="49"/>
      <c r="PIH36" s="49"/>
      <c r="PII36" s="49"/>
      <c r="PIJ36" s="49"/>
      <c r="PIK36" s="24"/>
      <c r="PIL36" s="24"/>
      <c r="PIM36" s="23"/>
      <c r="PIN36" s="23"/>
      <c r="PIO36" s="48"/>
      <c r="PIP36" s="48"/>
      <c r="PIQ36" s="48"/>
      <c r="PIR36" s="48"/>
      <c r="PIS36" s="49"/>
      <c r="PIT36" s="49"/>
      <c r="PIU36" s="49"/>
      <c r="PIV36" s="49"/>
      <c r="PIW36" s="24"/>
      <c r="PIX36" s="24"/>
      <c r="PIY36" s="23"/>
      <c r="PIZ36" s="23"/>
      <c r="PJA36" s="48"/>
      <c r="PJB36" s="48"/>
      <c r="PJC36" s="48"/>
      <c r="PJD36" s="48"/>
      <c r="PJE36" s="49"/>
      <c r="PJF36" s="49"/>
      <c r="PJG36" s="49"/>
      <c r="PJH36" s="49"/>
      <c r="PJI36" s="24"/>
      <c r="PJJ36" s="24"/>
      <c r="PJK36" s="23"/>
      <c r="PJL36" s="23"/>
      <c r="PJM36" s="48"/>
      <c r="PJN36" s="48"/>
      <c r="PJO36" s="48"/>
      <c r="PJP36" s="48"/>
      <c r="PJQ36" s="49"/>
      <c r="PJR36" s="49"/>
      <c r="PJS36" s="49"/>
      <c r="PJT36" s="49"/>
      <c r="PJU36" s="24"/>
      <c r="PJV36" s="24"/>
      <c r="PJW36" s="23"/>
      <c r="PJX36" s="23"/>
      <c r="PJY36" s="48"/>
      <c r="PJZ36" s="48"/>
      <c r="PKA36" s="48"/>
      <c r="PKB36" s="48"/>
      <c r="PKC36" s="49"/>
      <c r="PKD36" s="49"/>
      <c r="PKE36" s="49"/>
      <c r="PKF36" s="49"/>
      <c r="PKG36" s="24"/>
      <c r="PKH36" s="24"/>
      <c r="PKI36" s="23"/>
      <c r="PKJ36" s="23"/>
      <c r="PKK36" s="48"/>
      <c r="PKL36" s="48"/>
      <c r="PKM36" s="48"/>
      <c r="PKN36" s="48"/>
      <c r="PKO36" s="49"/>
      <c r="PKP36" s="49"/>
      <c r="PKQ36" s="49"/>
      <c r="PKR36" s="49"/>
      <c r="PKS36" s="24"/>
      <c r="PKT36" s="24"/>
      <c r="PKU36" s="23"/>
      <c r="PKV36" s="23"/>
      <c r="PKW36" s="48"/>
      <c r="PKX36" s="48"/>
      <c r="PKY36" s="48"/>
      <c r="PKZ36" s="48"/>
      <c r="PLA36" s="49"/>
      <c r="PLB36" s="49"/>
      <c r="PLC36" s="49"/>
      <c r="PLD36" s="49"/>
      <c r="PLE36" s="24"/>
      <c r="PLF36" s="24"/>
      <c r="PLG36" s="23"/>
      <c r="PLH36" s="23"/>
      <c r="PLI36" s="48"/>
      <c r="PLJ36" s="48"/>
      <c r="PLK36" s="48"/>
      <c r="PLL36" s="48"/>
      <c r="PLM36" s="49"/>
      <c r="PLN36" s="49"/>
      <c r="PLO36" s="49"/>
      <c r="PLP36" s="49"/>
      <c r="PLQ36" s="24"/>
      <c r="PLR36" s="24"/>
      <c r="PLS36" s="23"/>
      <c r="PLT36" s="23"/>
      <c r="PLU36" s="48"/>
      <c r="PLV36" s="48"/>
      <c r="PLW36" s="48"/>
      <c r="PLX36" s="48"/>
      <c r="PLY36" s="49"/>
      <c r="PLZ36" s="49"/>
      <c r="PMA36" s="49"/>
      <c r="PMB36" s="49"/>
      <c r="PMC36" s="24"/>
      <c r="PMD36" s="24"/>
      <c r="PME36" s="23"/>
      <c r="PMF36" s="23"/>
      <c r="PMG36" s="48"/>
      <c r="PMH36" s="48"/>
      <c r="PMI36" s="48"/>
      <c r="PMJ36" s="48"/>
      <c r="PMK36" s="49"/>
      <c r="PML36" s="49"/>
      <c r="PMM36" s="49"/>
      <c r="PMN36" s="49"/>
      <c r="PMO36" s="24"/>
      <c r="PMP36" s="24"/>
      <c r="PMQ36" s="23"/>
      <c r="PMR36" s="23"/>
      <c r="PMS36" s="48"/>
      <c r="PMT36" s="48"/>
      <c r="PMU36" s="48"/>
      <c r="PMV36" s="48"/>
      <c r="PMW36" s="49"/>
      <c r="PMX36" s="49"/>
      <c r="PMY36" s="49"/>
      <c r="PMZ36" s="49"/>
      <c r="PNA36" s="24"/>
      <c r="PNB36" s="24"/>
      <c r="PNC36" s="23"/>
      <c r="PND36" s="23"/>
      <c r="PNE36" s="48"/>
      <c r="PNF36" s="48"/>
      <c r="PNG36" s="48"/>
      <c r="PNH36" s="48"/>
      <c r="PNI36" s="49"/>
      <c r="PNJ36" s="49"/>
      <c r="PNK36" s="49"/>
      <c r="PNL36" s="49"/>
      <c r="PNM36" s="24"/>
      <c r="PNN36" s="24"/>
      <c r="PNO36" s="23"/>
      <c r="PNP36" s="23"/>
      <c r="PNQ36" s="48"/>
      <c r="PNR36" s="48"/>
      <c r="PNS36" s="48"/>
      <c r="PNT36" s="48"/>
      <c r="PNU36" s="49"/>
      <c r="PNV36" s="49"/>
      <c r="PNW36" s="49"/>
      <c r="PNX36" s="49"/>
      <c r="PNY36" s="24"/>
      <c r="PNZ36" s="24"/>
      <c r="POA36" s="23"/>
      <c r="POB36" s="23"/>
      <c r="POC36" s="48"/>
      <c r="POD36" s="48"/>
      <c r="POE36" s="48"/>
      <c r="POF36" s="48"/>
      <c r="POG36" s="49"/>
      <c r="POH36" s="49"/>
      <c r="POI36" s="49"/>
      <c r="POJ36" s="49"/>
      <c r="POK36" s="24"/>
      <c r="POL36" s="24"/>
      <c r="POM36" s="23"/>
      <c r="PON36" s="23"/>
      <c r="POO36" s="48"/>
      <c r="POP36" s="48"/>
      <c r="POQ36" s="48"/>
      <c r="POR36" s="48"/>
      <c r="POS36" s="49"/>
      <c r="POT36" s="49"/>
      <c r="POU36" s="49"/>
      <c r="POV36" s="49"/>
      <c r="POW36" s="24"/>
      <c r="POX36" s="24"/>
      <c r="POY36" s="23"/>
      <c r="POZ36" s="23"/>
      <c r="PPA36" s="48"/>
      <c r="PPB36" s="48"/>
      <c r="PPC36" s="48"/>
      <c r="PPD36" s="48"/>
      <c r="PPE36" s="49"/>
      <c r="PPF36" s="49"/>
      <c r="PPG36" s="49"/>
      <c r="PPH36" s="49"/>
      <c r="PPI36" s="24"/>
      <c r="PPJ36" s="24"/>
      <c r="PPK36" s="23"/>
      <c r="PPL36" s="23"/>
      <c r="PPM36" s="48"/>
      <c r="PPN36" s="48"/>
      <c r="PPO36" s="48"/>
      <c r="PPP36" s="48"/>
      <c r="PPQ36" s="49"/>
      <c r="PPR36" s="49"/>
      <c r="PPS36" s="49"/>
      <c r="PPT36" s="49"/>
      <c r="PPU36" s="24"/>
      <c r="PPV36" s="24"/>
      <c r="PPW36" s="23"/>
      <c r="PPX36" s="23"/>
      <c r="PPY36" s="48"/>
      <c r="PPZ36" s="48"/>
      <c r="PQA36" s="48"/>
      <c r="PQB36" s="48"/>
      <c r="PQC36" s="49"/>
      <c r="PQD36" s="49"/>
      <c r="PQE36" s="49"/>
      <c r="PQF36" s="49"/>
      <c r="PQG36" s="24"/>
      <c r="PQH36" s="24"/>
      <c r="PQI36" s="23"/>
      <c r="PQJ36" s="23"/>
      <c r="PQK36" s="48"/>
      <c r="PQL36" s="48"/>
      <c r="PQM36" s="48"/>
      <c r="PQN36" s="48"/>
      <c r="PQO36" s="49"/>
      <c r="PQP36" s="49"/>
      <c r="PQQ36" s="49"/>
      <c r="PQR36" s="49"/>
      <c r="PQS36" s="24"/>
      <c r="PQT36" s="24"/>
      <c r="PQU36" s="23"/>
      <c r="PQV36" s="23"/>
      <c r="PQW36" s="48"/>
      <c r="PQX36" s="48"/>
      <c r="PQY36" s="48"/>
      <c r="PQZ36" s="48"/>
      <c r="PRA36" s="49"/>
      <c r="PRB36" s="49"/>
      <c r="PRC36" s="49"/>
      <c r="PRD36" s="49"/>
      <c r="PRE36" s="24"/>
      <c r="PRF36" s="24"/>
      <c r="PRG36" s="23"/>
      <c r="PRH36" s="23"/>
      <c r="PRI36" s="48"/>
      <c r="PRJ36" s="48"/>
      <c r="PRK36" s="48"/>
      <c r="PRL36" s="48"/>
      <c r="PRM36" s="49"/>
      <c r="PRN36" s="49"/>
      <c r="PRO36" s="49"/>
      <c r="PRP36" s="49"/>
      <c r="PRQ36" s="24"/>
      <c r="PRR36" s="24"/>
      <c r="PRS36" s="23"/>
      <c r="PRT36" s="23"/>
      <c r="PRU36" s="48"/>
      <c r="PRV36" s="48"/>
      <c r="PRW36" s="48"/>
      <c r="PRX36" s="48"/>
      <c r="PRY36" s="49"/>
      <c r="PRZ36" s="49"/>
      <c r="PSA36" s="49"/>
      <c r="PSB36" s="49"/>
      <c r="PSC36" s="24"/>
      <c r="PSD36" s="24"/>
      <c r="PSE36" s="23"/>
      <c r="PSF36" s="23"/>
      <c r="PSG36" s="48"/>
      <c r="PSH36" s="48"/>
      <c r="PSI36" s="48"/>
      <c r="PSJ36" s="48"/>
      <c r="PSK36" s="49"/>
      <c r="PSL36" s="49"/>
      <c r="PSM36" s="49"/>
      <c r="PSN36" s="49"/>
      <c r="PSO36" s="24"/>
      <c r="PSP36" s="24"/>
      <c r="PSQ36" s="23"/>
      <c r="PSR36" s="23"/>
      <c r="PSS36" s="48"/>
      <c r="PST36" s="48"/>
      <c r="PSU36" s="48"/>
      <c r="PSV36" s="48"/>
      <c r="PSW36" s="49"/>
      <c r="PSX36" s="49"/>
      <c r="PSY36" s="49"/>
      <c r="PSZ36" s="49"/>
      <c r="PTA36" s="24"/>
      <c r="PTB36" s="24"/>
      <c r="PTC36" s="23"/>
      <c r="PTD36" s="23"/>
      <c r="PTE36" s="48"/>
      <c r="PTF36" s="48"/>
      <c r="PTG36" s="48"/>
      <c r="PTH36" s="48"/>
      <c r="PTI36" s="49"/>
      <c r="PTJ36" s="49"/>
      <c r="PTK36" s="49"/>
      <c r="PTL36" s="49"/>
      <c r="PTM36" s="24"/>
      <c r="PTN36" s="24"/>
      <c r="PTO36" s="23"/>
      <c r="PTP36" s="23"/>
      <c r="PTQ36" s="48"/>
      <c r="PTR36" s="48"/>
      <c r="PTS36" s="48"/>
      <c r="PTT36" s="48"/>
      <c r="PTU36" s="49"/>
      <c r="PTV36" s="49"/>
      <c r="PTW36" s="49"/>
      <c r="PTX36" s="49"/>
      <c r="PTY36" s="24"/>
      <c r="PTZ36" s="24"/>
      <c r="PUA36" s="23"/>
      <c r="PUB36" s="23"/>
      <c r="PUC36" s="48"/>
      <c r="PUD36" s="48"/>
      <c r="PUE36" s="48"/>
      <c r="PUF36" s="48"/>
      <c r="PUG36" s="49"/>
      <c r="PUH36" s="49"/>
      <c r="PUI36" s="49"/>
      <c r="PUJ36" s="49"/>
      <c r="PUK36" s="24"/>
      <c r="PUL36" s="24"/>
      <c r="PUM36" s="23"/>
      <c r="PUN36" s="23"/>
      <c r="PUO36" s="48"/>
      <c r="PUP36" s="48"/>
      <c r="PUQ36" s="48"/>
      <c r="PUR36" s="48"/>
      <c r="PUS36" s="49"/>
      <c r="PUT36" s="49"/>
      <c r="PUU36" s="49"/>
      <c r="PUV36" s="49"/>
      <c r="PUW36" s="24"/>
      <c r="PUX36" s="24"/>
      <c r="PUY36" s="23"/>
      <c r="PUZ36" s="23"/>
      <c r="PVA36" s="48"/>
      <c r="PVB36" s="48"/>
      <c r="PVC36" s="48"/>
      <c r="PVD36" s="48"/>
      <c r="PVE36" s="49"/>
      <c r="PVF36" s="49"/>
      <c r="PVG36" s="49"/>
      <c r="PVH36" s="49"/>
      <c r="PVI36" s="24"/>
      <c r="PVJ36" s="24"/>
      <c r="PVK36" s="23"/>
      <c r="PVL36" s="23"/>
      <c r="PVM36" s="48"/>
      <c r="PVN36" s="48"/>
      <c r="PVO36" s="48"/>
      <c r="PVP36" s="48"/>
      <c r="PVQ36" s="49"/>
      <c r="PVR36" s="49"/>
      <c r="PVS36" s="49"/>
      <c r="PVT36" s="49"/>
      <c r="PVU36" s="24"/>
      <c r="PVV36" s="24"/>
      <c r="PVW36" s="23"/>
      <c r="PVX36" s="23"/>
      <c r="PVY36" s="48"/>
      <c r="PVZ36" s="48"/>
      <c r="PWA36" s="48"/>
      <c r="PWB36" s="48"/>
      <c r="PWC36" s="49"/>
      <c r="PWD36" s="49"/>
      <c r="PWE36" s="49"/>
      <c r="PWF36" s="49"/>
      <c r="PWG36" s="24"/>
      <c r="PWH36" s="24"/>
      <c r="PWI36" s="23"/>
      <c r="PWJ36" s="23"/>
      <c r="PWK36" s="48"/>
      <c r="PWL36" s="48"/>
      <c r="PWM36" s="48"/>
      <c r="PWN36" s="48"/>
      <c r="PWO36" s="49"/>
      <c r="PWP36" s="49"/>
      <c r="PWQ36" s="49"/>
      <c r="PWR36" s="49"/>
      <c r="PWS36" s="24"/>
      <c r="PWT36" s="24"/>
      <c r="PWU36" s="23"/>
      <c r="PWV36" s="23"/>
      <c r="PWW36" s="48"/>
      <c r="PWX36" s="48"/>
      <c r="PWY36" s="48"/>
      <c r="PWZ36" s="48"/>
      <c r="PXA36" s="49"/>
      <c r="PXB36" s="49"/>
      <c r="PXC36" s="49"/>
      <c r="PXD36" s="49"/>
      <c r="PXE36" s="24"/>
      <c r="PXF36" s="24"/>
      <c r="PXG36" s="23"/>
      <c r="PXH36" s="23"/>
      <c r="PXI36" s="48"/>
      <c r="PXJ36" s="48"/>
      <c r="PXK36" s="48"/>
      <c r="PXL36" s="48"/>
      <c r="PXM36" s="49"/>
      <c r="PXN36" s="49"/>
      <c r="PXO36" s="49"/>
      <c r="PXP36" s="49"/>
      <c r="PXQ36" s="24"/>
      <c r="PXR36" s="24"/>
      <c r="PXS36" s="23"/>
      <c r="PXT36" s="23"/>
      <c r="PXU36" s="48"/>
      <c r="PXV36" s="48"/>
      <c r="PXW36" s="48"/>
      <c r="PXX36" s="48"/>
      <c r="PXY36" s="49"/>
      <c r="PXZ36" s="49"/>
      <c r="PYA36" s="49"/>
      <c r="PYB36" s="49"/>
      <c r="PYC36" s="24"/>
      <c r="PYD36" s="24"/>
      <c r="PYE36" s="23"/>
      <c r="PYF36" s="23"/>
      <c r="PYG36" s="48"/>
      <c r="PYH36" s="48"/>
      <c r="PYI36" s="48"/>
      <c r="PYJ36" s="48"/>
      <c r="PYK36" s="49"/>
      <c r="PYL36" s="49"/>
      <c r="PYM36" s="49"/>
      <c r="PYN36" s="49"/>
      <c r="PYO36" s="24"/>
      <c r="PYP36" s="24"/>
      <c r="PYQ36" s="23"/>
      <c r="PYR36" s="23"/>
      <c r="PYS36" s="48"/>
      <c r="PYT36" s="48"/>
      <c r="PYU36" s="48"/>
      <c r="PYV36" s="48"/>
      <c r="PYW36" s="49"/>
      <c r="PYX36" s="49"/>
      <c r="PYY36" s="49"/>
      <c r="PYZ36" s="49"/>
      <c r="PZA36" s="24"/>
      <c r="PZB36" s="24"/>
      <c r="PZC36" s="23"/>
      <c r="PZD36" s="23"/>
      <c r="PZE36" s="48"/>
      <c r="PZF36" s="48"/>
      <c r="PZG36" s="48"/>
      <c r="PZH36" s="48"/>
      <c r="PZI36" s="49"/>
      <c r="PZJ36" s="49"/>
      <c r="PZK36" s="49"/>
      <c r="PZL36" s="49"/>
      <c r="PZM36" s="24"/>
      <c r="PZN36" s="24"/>
      <c r="PZO36" s="23"/>
      <c r="PZP36" s="23"/>
      <c r="PZQ36" s="48"/>
      <c r="PZR36" s="48"/>
      <c r="PZS36" s="48"/>
      <c r="PZT36" s="48"/>
      <c r="PZU36" s="49"/>
      <c r="PZV36" s="49"/>
      <c r="PZW36" s="49"/>
      <c r="PZX36" s="49"/>
      <c r="PZY36" s="24"/>
      <c r="PZZ36" s="24"/>
      <c r="QAA36" s="23"/>
      <c r="QAB36" s="23"/>
      <c r="QAC36" s="48"/>
      <c r="QAD36" s="48"/>
      <c r="QAE36" s="48"/>
      <c r="QAF36" s="48"/>
      <c r="QAG36" s="49"/>
      <c r="QAH36" s="49"/>
      <c r="QAI36" s="49"/>
      <c r="QAJ36" s="49"/>
      <c r="QAK36" s="24"/>
      <c r="QAL36" s="24"/>
      <c r="QAM36" s="23"/>
      <c r="QAN36" s="23"/>
      <c r="QAO36" s="48"/>
      <c r="QAP36" s="48"/>
      <c r="QAQ36" s="48"/>
      <c r="QAR36" s="48"/>
      <c r="QAS36" s="49"/>
      <c r="QAT36" s="49"/>
      <c r="QAU36" s="49"/>
      <c r="QAV36" s="49"/>
      <c r="QAW36" s="24"/>
      <c r="QAX36" s="24"/>
      <c r="QAY36" s="23"/>
      <c r="QAZ36" s="23"/>
      <c r="QBA36" s="48"/>
      <c r="QBB36" s="48"/>
      <c r="QBC36" s="48"/>
      <c r="QBD36" s="48"/>
      <c r="QBE36" s="49"/>
      <c r="QBF36" s="49"/>
      <c r="QBG36" s="49"/>
      <c r="QBH36" s="49"/>
      <c r="QBI36" s="24"/>
      <c r="QBJ36" s="24"/>
      <c r="QBK36" s="23"/>
      <c r="QBL36" s="23"/>
      <c r="QBM36" s="48"/>
      <c r="QBN36" s="48"/>
      <c r="QBO36" s="48"/>
      <c r="QBP36" s="48"/>
      <c r="QBQ36" s="49"/>
      <c r="QBR36" s="49"/>
      <c r="QBS36" s="49"/>
      <c r="QBT36" s="49"/>
      <c r="QBU36" s="24"/>
      <c r="QBV36" s="24"/>
      <c r="QBW36" s="23"/>
      <c r="QBX36" s="23"/>
      <c r="QBY36" s="48"/>
      <c r="QBZ36" s="48"/>
      <c r="QCA36" s="48"/>
      <c r="QCB36" s="48"/>
      <c r="QCC36" s="49"/>
      <c r="QCD36" s="49"/>
      <c r="QCE36" s="49"/>
      <c r="QCF36" s="49"/>
      <c r="QCG36" s="24"/>
      <c r="QCH36" s="24"/>
      <c r="QCI36" s="23"/>
      <c r="QCJ36" s="23"/>
      <c r="QCK36" s="48"/>
      <c r="QCL36" s="48"/>
      <c r="QCM36" s="48"/>
      <c r="QCN36" s="48"/>
      <c r="QCO36" s="49"/>
      <c r="QCP36" s="49"/>
      <c r="QCQ36" s="49"/>
      <c r="QCR36" s="49"/>
      <c r="QCS36" s="24"/>
      <c r="QCT36" s="24"/>
      <c r="QCU36" s="23"/>
      <c r="QCV36" s="23"/>
      <c r="QCW36" s="48"/>
      <c r="QCX36" s="48"/>
      <c r="QCY36" s="48"/>
      <c r="QCZ36" s="48"/>
      <c r="QDA36" s="49"/>
      <c r="QDB36" s="49"/>
      <c r="QDC36" s="49"/>
      <c r="QDD36" s="49"/>
      <c r="QDE36" s="24"/>
      <c r="QDF36" s="24"/>
      <c r="QDG36" s="23"/>
      <c r="QDH36" s="23"/>
      <c r="QDI36" s="48"/>
      <c r="QDJ36" s="48"/>
      <c r="QDK36" s="48"/>
      <c r="QDL36" s="48"/>
      <c r="QDM36" s="49"/>
      <c r="QDN36" s="49"/>
      <c r="QDO36" s="49"/>
      <c r="QDP36" s="49"/>
      <c r="QDQ36" s="24"/>
      <c r="QDR36" s="24"/>
      <c r="QDS36" s="23"/>
      <c r="QDT36" s="23"/>
      <c r="QDU36" s="48"/>
      <c r="QDV36" s="48"/>
      <c r="QDW36" s="48"/>
      <c r="QDX36" s="48"/>
      <c r="QDY36" s="49"/>
      <c r="QDZ36" s="49"/>
      <c r="QEA36" s="49"/>
      <c r="QEB36" s="49"/>
      <c r="QEC36" s="24"/>
      <c r="QED36" s="24"/>
      <c r="QEE36" s="23"/>
      <c r="QEF36" s="23"/>
      <c r="QEG36" s="48"/>
      <c r="QEH36" s="48"/>
      <c r="QEI36" s="48"/>
      <c r="QEJ36" s="48"/>
      <c r="QEK36" s="49"/>
      <c r="QEL36" s="49"/>
      <c r="QEM36" s="49"/>
      <c r="QEN36" s="49"/>
      <c r="QEO36" s="24"/>
      <c r="QEP36" s="24"/>
      <c r="QEQ36" s="23"/>
      <c r="QER36" s="23"/>
      <c r="QES36" s="48"/>
      <c r="QET36" s="48"/>
      <c r="QEU36" s="48"/>
      <c r="QEV36" s="48"/>
      <c r="QEW36" s="49"/>
      <c r="QEX36" s="49"/>
      <c r="QEY36" s="49"/>
      <c r="QEZ36" s="49"/>
      <c r="QFA36" s="24"/>
      <c r="QFB36" s="24"/>
      <c r="QFC36" s="23"/>
      <c r="QFD36" s="23"/>
      <c r="QFE36" s="48"/>
      <c r="QFF36" s="48"/>
      <c r="QFG36" s="48"/>
      <c r="QFH36" s="48"/>
      <c r="QFI36" s="49"/>
      <c r="QFJ36" s="49"/>
      <c r="QFK36" s="49"/>
      <c r="QFL36" s="49"/>
      <c r="QFM36" s="24"/>
      <c r="QFN36" s="24"/>
      <c r="QFO36" s="23"/>
      <c r="QFP36" s="23"/>
      <c r="QFQ36" s="48"/>
      <c r="QFR36" s="48"/>
      <c r="QFS36" s="48"/>
      <c r="QFT36" s="48"/>
      <c r="QFU36" s="49"/>
      <c r="QFV36" s="49"/>
      <c r="QFW36" s="49"/>
      <c r="QFX36" s="49"/>
      <c r="QFY36" s="24"/>
      <c r="QFZ36" s="24"/>
      <c r="QGA36" s="23"/>
      <c r="QGB36" s="23"/>
      <c r="QGC36" s="48"/>
      <c r="QGD36" s="48"/>
      <c r="QGE36" s="48"/>
      <c r="QGF36" s="48"/>
      <c r="QGG36" s="49"/>
      <c r="QGH36" s="49"/>
      <c r="QGI36" s="49"/>
      <c r="QGJ36" s="49"/>
      <c r="QGK36" s="24"/>
      <c r="QGL36" s="24"/>
      <c r="QGM36" s="23"/>
      <c r="QGN36" s="23"/>
      <c r="QGO36" s="48"/>
      <c r="QGP36" s="48"/>
      <c r="QGQ36" s="48"/>
      <c r="QGR36" s="48"/>
      <c r="QGS36" s="49"/>
      <c r="QGT36" s="49"/>
      <c r="QGU36" s="49"/>
      <c r="QGV36" s="49"/>
      <c r="QGW36" s="24"/>
      <c r="QGX36" s="24"/>
      <c r="QGY36" s="23"/>
      <c r="QGZ36" s="23"/>
      <c r="QHA36" s="48"/>
      <c r="QHB36" s="48"/>
      <c r="QHC36" s="48"/>
      <c r="QHD36" s="48"/>
      <c r="QHE36" s="49"/>
      <c r="QHF36" s="49"/>
      <c r="QHG36" s="49"/>
      <c r="QHH36" s="49"/>
      <c r="QHI36" s="24"/>
      <c r="QHJ36" s="24"/>
      <c r="QHK36" s="23"/>
      <c r="QHL36" s="23"/>
      <c r="QHM36" s="48"/>
      <c r="QHN36" s="48"/>
      <c r="QHO36" s="48"/>
      <c r="QHP36" s="48"/>
      <c r="QHQ36" s="49"/>
      <c r="QHR36" s="49"/>
      <c r="QHS36" s="49"/>
      <c r="QHT36" s="49"/>
      <c r="QHU36" s="24"/>
      <c r="QHV36" s="24"/>
      <c r="QHW36" s="23"/>
      <c r="QHX36" s="23"/>
      <c r="QHY36" s="48"/>
      <c r="QHZ36" s="48"/>
      <c r="QIA36" s="48"/>
      <c r="QIB36" s="48"/>
      <c r="QIC36" s="49"/>
      <c r="QID36" s="49"/>
      <c r="QIE36" s="49"/>
      <c r="QIF36" s="49"/>
      <c r="QIG36" s="24"/>
      <c r="QIH36" s="24"/>
      <c r="QII36" s="23"/>
      <c r="QIJ36" s="23"/>
      <c r="QIK36" s="48"/>
      <c r="QIL36" s="48"/>
      <c r="QIM36" s="48"/>
      <c r="QIN36" s="48"/>
      <c r="QIO36" s="49"/>
      <c r="QIP36" s="49"/>
      <c r="QIQ36" s="49"/>
      <c r="QIR36" s="49"/>
      <c r="QIS36" s="24"/>
      <c r="QIT36" s="24"/>
      <c r="QIU36" s="23"/>
      <c r="QIV36" s="23"/>
      <c r="QIW36" s="48"/>
      <c r="QIX36" s="48"/>
      <c r="QIY36" s="48"/>
      <c r="QIZ36" s="48"/>
      <c r="QJA36" s="49"/>
      <c r="QJB36" s="49"/>
      <c r="QJC36" s="49"/>
      <c r="QJD36" s="49"/>
      <c r="QJE36" s="24"/>
      <c r="QJF36" s="24"/>
      <c r="QJG36" s="23"/>
      <c r="QJH36" s="23"/>
      <c r="QJI36" s="48"/>
      <c r="QJJ36" s="48"/>
      <c r="QJK36" s="48"/>
      <c r="QJL36" s="48"/>
      <c r="QJM36" s="49"/>
      <c r="QJN36" s="49"/>
      <c r="QJO36" s="49"/>
      <c r="QJP36" s="49"/>
      <c r="QJQ36" s="24"/>
      <c r="QJR36" s="24"/>
      <c r="QJS36" s="23"/>
      <c r="QJT36" s="23"/>
      <c r="QJU36" s="48"/>
      <c r="QJV36" s="48"/>
      <c r="QJW36" s="48"/>
      <c r="QJX36" s="48"/>
      <c r="QJY36" s="49"/>
      <c r="QJZ36" s="49"/>
      <c r="QKA36" s="49"/>
      <c r="QKB36" s="49"/>
      <c r="QKC36" s="24"/>
      <c r="QKD36" s="24"/>
      <c r="QKE36" s="23"/>
      <c r="QKF36" s="23"/>
      <c r="QKG36" s="48"/>
      <c r="QKH36" s="48"/>
      <c r="QKI36" s="48"/>
      <c r="QKJ36" s="48"/>
      <c r="QKK36" s="49"/>
      <c r="QKL36" s="49"/>
      <c r="QKM36" s="49"/>
      <c r="QKN36" s="49"/>
      <c r="QKO36" s="24"/>
      <c r="QKP36" s="24"/>
      <c r="QKQ36" s="23"/>
      <c r="QKR36" s="23"/>
      <c r="QKS36" s="48"/>
      <c r="QKT36" s="48"/>
      <c r="QKU36" s="48"/>
      <c r="QKV36" s="48"/>
      <c r="QKW36" s="49"/>
      <c r="QKX36" s="49"/>
      <c r="QKY36" s="49"/>
      <c r="QKZ36" s="49"/>
      <c r="QLA36" s="24"/>
      <c r="QLB36" s="24"/>
      <c r="QLC36" s="23"/>
      <c r="QLD36" s="23"/>
      <c r="QLE36" s="48"/>
      <c r="QLF36" s="48"/>
      <c r="QLG36" s="48"/>
      <c r="QLH36" s="48"/>
      <c r="QLI36" s="49"/>
      <c r="QLJ36" s="49"/>
      <c r="QLK36" s="49"/>
      <c r="QLL36" s="49"/>
      <c r="QLM36" s="24"/>
      <c r="QLN36" s="24"/>
      <c r="QLO36" s="23"/>
      <c r="QLP36" s="23"/>
      <c r="QLQ36" s="48"/>
      <c r="QLR36" s="48"/>
      <c r="QLS36" s="48"/>
      <c r="QLT36" s="48"/>
      <c r="QLU36" s="49"/>
      <c r="QLV36" s="49"/>
      <c r="QLW36" s="49"/>
      <c r="QLX36" s="49"/>
      <c r="QLY36" s="24"/>
      <c r="QLZ36" s="24"/>
      <c r="QMA36" s="23"/>
      <c r="QMB36" s="23"/>
      <c r="QMC36" s="48"/>
      <c r="QMD36" s="48"/>
      <c r="QME36" s="48"/>
      <c r="QMF36" s="48"/>
      <c r="QMG36" s="49"/>
      <c r="QMH36" s="49"/>
      <c r="QMI36" s="49"/>
      <c r="QMJ36" s="49"/>
      <c r="QMK36" s="24"/>
      <c r="QML36" s="24"/>
      <c r="QMM36" s="23"/>
      <c r="QMN36" s="23"/>
      <c r="QMO36" s="48"/>
      <c r="QMP36" s="48"/>
      <c r="QMQ36" s="48"/>
      <c r="QMR36" s="48"/>
      <c r="QMS36" s="49"/>
      <c r="QMT36" s="49"/>
      <c r="QMU36" s="49"/>
      <c r="QMV36" s="49"/>
      <c r="QMW36" s="24"/>
      <c r="QMX36" s="24"/>
      <c r="QMY36" s="23"/>
      <c r="QMZ36" s="23"/>
      <c r="QNA36" s="48"/>
      <c r="QNB36" s="48"/>
      <c r="QNC36" s="48"/>
      <c r="QND36" s="48"/>
      <c r="QNE36" s="49"/>
      <c r="QNF36" s="49"/>
      <c r="QNG36" s="49"/>
      <c r="QNH36" s="49"/>
      <c r="QNI36" s="24"/>
      <c r="QNJ36" s="24"/>
      <c r="QNK36" s="23"/>
      <c r="QNL36" s="23"/>
      <c r="QNM36" s="48"/>
      <c r="QNN36" s="48"/>
      <c r="QNO36" s="48"/>
      <c r="QNP36" s="48"/>
      <c r="QNQ36" s="49"/>
      <c r="QNR36" s="49"/>
      <c r="QNS36" s="49"/>
      <c r="QNT36" s="49"/>
      <c r="QNU36" s="24"/>
      <c r="QNV36" s="24"/>
      <c r="QNW36" s="23"/>
      <c r="QNX36" s="23"/>
      <c r="QNY36" s="48"/>
      <c r="QNZ36" s="48"/>
      <c r="QOA36" s="48"/>
      <c r="QOB36" s="48"/>
      <c r="QOC36" s="49"/>
      <c r="QOD36" s="49"/>
      <c r="QOE36" s="49"/>
      <c r="QOF36" s="49"/>
      <c r="QOG36" s="24"/>
      <c r="QOH36" s="24"/>
      <c r="QOI36" s="23"/>
      <c r="QOJ36" s="23"/>
      <c r="QOK36" s="48"/>
      <c r="QOL36" s="48"/>
      <c r="QOM36" s="48"/>
      <c r="QON36" s="48"/>
      <c r="QOO36" s="49"/>
      <c r="QOP36" s="49"/>
      <c r="QOQ36" s="49"/>
      <c r="QOR36" s="49"/>
      <c r="QOS36" s="24"/>
      <c r="QOT36" s="24"/>
      <c r="QOU36" s="23"/>
      <c r="QOV36" s="23"/>
      <c r="QOW36" s="48"/>
      <c r="QOX36" s="48"/>
      <c r="QOY36" s="48"/>
      <c r="QOZ36" s="48"/>
      <c r="QPA36" s="49"/>
      <c r="QPB36" s="49"/>
      <c r="QPC36" s="49"/>
      <c r="QPD36" s="49"/>
      <c r="QPE36" s="24"/>
      <c r="QPF36" s="24"/>
      <c r="QPG36" s="23"/>
      <c r="QPH36" s="23"/>
      <c r="QPI36" s="48"/>
      <c r="QPJ36" s="48"/>
      <c r="QPK36" s="48"/>
      <c r="QPL36" s="48"/>
      <c r="QPM36" s="49"/>
      <c r="QPN36" s="49"/>
      <c r="QPO36" s="49"/>
      <c r="QPP36" s="49"/>
      <c r="QPQ36" s="24"/>
      <c r="QPR36" s="24"/>
      <c r="QPS36" s="23"/>
      <c r="QPT36" s="23"/>
      <c r="QPU36" s="48"/>
      <c r="QPV36" s="48"/>
      <c r="QPW36" s="48"/>
      <c r="QPX36" s="48"/>
      <c r="QPY36" s="49"/>
      <c r="QPZ36" s="49"/>
      <c r="QQA36" s="49"/>
      <c r="QQB36" s="49"/>
      <c r="QQC36" s="24"/>
      <c r="QQD36" s="24"/>
      <c r="QQE36" s="23"/>
      <c r="QQF36" s="23"/>
      <c r="QQG36" s="48"/>
      <c r="QQH36" s="48"/>
      <c r="QQI36" s="48"/>
      <c r="QQJ36" s="48"/>
      <c r="QQK36" s="49"/>
      <c r="QQL36" s="49"/>
      <c r="QQM36" s="49"/>
      <c r="QQN36" s="49"/>
      <c r="QQO36" s="24"/>
      <c r="QQP36" s="24"/>
      <c r="QQQ36" s="23"/>
      <c r="QQR36" s="23"/>
      <c r="QQS36" s="48"/>
      <c r="QQT36" s="48"/>
      <c r="QQU36" s="48"/>
      <c r="QQV36" s="48"/>
      <c r="QQW36" s="49"/>
      <c r="QQX36" s="49"/>
      <c r="QQY36" s="49"/>
      <c r="QQZ36" s="49"/>
      <c r="QRA36" s="24"/>
      <c r="QRB36" s="24"/>
      <c r="QRC36" s="23"/>
      <c r="QRD36" s="23"/>
      <c r="QRE36" s="48"/>
      <c r="QRF36" s="48"/>
      <c r="QRG36" s="48"/>
      <c r="QRH36" s="48"/>
      <c r="QRI36" s="49"/>
      <c r="QRJ36" s="49"/>
      <c r="QRK36" s="49"/>
      <c r="QRL36" s="49"/>
      <c r="QRM36" s="24"/>
      <c r="QRN36" s="24"/>
      <c r="QRO36" s="23"/>
      <c r="QRP36" s="23"/>
      <c r="QRQ36" s="48"/>
      <c r="QRR36" s="48"/>
      <c r="QRS36" s="48"/>
      <c r="QRT36" s="48"/>
      <c r="QRU36" s="49"/>
      <c r="QRV36" s="49"/>
      <c r="QRW36" s="49"/>
      <c r="QRX36" s="49"/>
      <c r="QRY36" s="24"/>
      <c r="QRZ36" s="24"/>
      <c r="QSA36" s="23"/>
      <c r="QSB36" s="23"/>
      <c r="QSC36" s="48"/>
      <c r="QSD36" s="48"/>
      <c r="QSE36" s="48"/>
      <c r="QSF36" s="48"/>
      <c r="QSG36" s="49"/>
      <c r="QSH36" s="49"/>
      <c r="QSI36" s="49"/>
      <c r="QSJ36" s="49"/>
      <c r="QSK36" s="24"/>
      <c r="QSL36" s="24"/>
      <c r="QSM36" s="23"/>
      <c r="QSN36" s="23"/>
      <c r="QSO36" s="48"/>
      <c r="QSP36" s="48"/>
      <c r="QSQ36" s="48"/>
      <c r="QSR36" s="48"/>
      <c r="QSS36" s="49"/>
      <c r="QST36" s="49"/>
      <c r="QSU36" s="49"/>
      <c r="QSV36" s="49"/>
      <c r="QSW36" s="24"/>
      <c r="QSX36" s="24"/>
      <c r="QSY36" s="23"/>
      <c r="QSZ36" s="23"/>
      <c r="QTA36" s="48"/>
      <c r="QTB36" s="48"/>
      <c r="QTC36" s="48"/>
      <c r="QTD36" s="48"/>
      <c r="QTE36" s="49"/>
      <c r="QTF36" s="49"/>
      <c r="QTG36" s="49"/>
      <c r="QTH36" s="49"/>
      <c r="QTI36" s="24"/>
      <c r="QTJ36" s="24"/>
      <c r="QTK36" s="23"/>
      <c r="QTL36" s="23"/>
      <c r="QTM36" s="48"/>
      <c r="QTN36" s="48"/>
      <c r="QTO36" s="48"/>
      <c r="QTP36" s="48"/>
      <c r="QTQ36" s="49"/>
      <c r="QTR36" s="49"/>
      <c r="QTS36" s="49"/>
      <c r="QTT36" s="49"/>
      <c r="QTU36" s="24"/>
      <c r="QTV36" s="24"/>
      <c r="QTW36" s="23"/>
      <c r="QTX36" s="23"/>
      <c r="QTY36" s="48"/>
      <c r="QTZ36" s="48"/>
      <c r="QUA36" s="48"/>
      <c r="QUB36" s="48"/>
      <c r="QUC36" s="49"/>
      <c r="QUD36" s="49"/>
      <c r="QUE36" s="49"/>
      <c r="QUF36" s="49"/>
      <c r="QUG36" s="24"/>
      <c r="QUH36" s="24"/>
      <c r="QUI36" s="23"/>
      <c r="QUJ36" s="23"/>
      <c r="QUK36" s="48"/>
      <c r="QUL36" s="48"/>
      <c r="QUM36" s="48"/>
      <c r="QUN36" s="48"/>
      <c r="QUO36" s="49"/>
      <c r="QUP36" s="49"/>
      <c r="QUQ36" s="49"/>
      <c r="QUR36" s="49"/>
      <c r="QUS36" s="24"/>
      <c r="QUT36" s="24"/>
      <c r="QUU36" s="23"/>
      <c r="QUV36" s="23"/>
      <c r="QUW36" s="48"/>
      <c r="QUX36" s="48"/>
      <c r="QUY36" s="48"/>
      <c r="QUZ36" s="48"/>
      <c r="QVA36" s="49"/>
      <c r="QVB36" s="49"/>
      <c r="QVC36" s="49"/>
      <c r="QVD36" s="49"/>
      <c r="QVE36" s="24"/>
      <c r="QVF36" s="24"/>
      <c r="QVG36" s="23"/>
      <c r="QVH36" s="23"/>
      <c r="QVI36" s="48"/>
      <c r="QVJ36" s="48"/>
      <c r="QVK36" s="48"/>
      <c r="QVL36" s="48"/>
      <c r="QVM36" s="49"/>
      <c r="QVN36" s="49"/>
      <c r="QVO36" s="49"/>
      <c r="QVP36" s="49"/>
      <c r="QVQ36" s="24"/>
      <c r="QVR36" s="24"/>
      <c r="QVS36" s="23"/>
      <c r="QVT36" s="23"/>
      <c r="QVU36" s="48"/>
      <c r="QVV36" s="48"/>
      <c r="QVW36" s="48"/>
      <c r="QVX36" s="48"/>
      <c r="QVY36" s="49"/>
      <c r="QVZ36" s="49"/>
      <c r="QWA36" s="49"/>
      <c r="QWB36" s="49"/>
      <c r="QWC36" s="24"/>
      <c r="QWD36" s="24"/>
      <c r="QWE36" s="23"/>
      <c r="QWF36" s="23"/>
      <c r="QWG36" s="48"/>
      <c r="QWH36" s="48"/>
      <c r="QWI36" s="48"/>
      <c r="QWJ36" s="48"/>
      <c r="QWK36" s="49"/>
      <c r="QWL36" s="49"/>
      <c r="QWM36" s="49"/>
      <c r="QWN36" s="49"/>
      <c r="QWO36" s="24"/>
      <c r="QWP36" s="24"/>
      <c r="QWQ36" s="23"/>
      <c r="QWR36" s="23"/>
      <c r="QWS36" s="48"/>
      <c r="QWT36" s="48"/>
      <c r="QWU36" s="48"/>
      <c r="QWV36" s="48"/>
      <c r="QWW36" s="49"/>
      <c r="QWX36" s="49"/>
      <c r="QWY36" s="49"/>
      <c r="QWZ36" s="49"/>
      <c r="QXA36" s="24"/>
      <c r="QXB36" s="24"/>
      <c r="QXC36" s="23"/>
      <c r="QXD36" s="23"/>
      <c r="QXE36" s="48"/>
      <c r="QXF36" s="48"/>
      <c r="QXG36" s="48"/>
      <c r="QXH36" s="48"/>
      <c r="QXI36" s="49"/>
      <c r="QXJ36" s="49"/>
      <c r="QXK36" s="49"/>
      <c r="QXL36" s="49"/>
      <c r="QXM36" s="24"/>
      <c r="QXN36" s="24"/>
      <c r="QXO36" s="23"/>
      <c r="QXP36" s="23"/>
      <c r="QXQ36" s="48"/>
      <c r="QXR36" s="48"/>
      <c r="QXS36" s="48"/>
      <c r="QXT36" s="48"/>
      <c r="QXU36" s="49"/>
      <c r="QXV36" s="49"/>
      <c r="QXW36" s="49"/>
      <c r="QXX36" s="49"/>
      <c r="QXY36" s="24"/>
      <c r="QXZ36" s="24"/>
      <c r="QYA36" s="23"/>
      <c r="QYB36" s="23"/>
      <c r="QYC36" s="48"/>
      <c r="QYD36" s="48"/>
      <c r="QYE36" s="48"/>
      <c r="QYF36" s="48"/>
      <c r="QYG36" s="49"/>
      <c r="QYH36" s="49"/>
      <c r="QYI36" s="49"/>
      <c r="QYJ36" s="49"/>
      <c r="QYK36" s="24"/>
      <c r="QYL36" s="24"/>
      <c r="QYM36" s="23"/>
      <c r="QYN36" s="23"/>
      <c r="QYO36" s="48"/>
      <c r="QYP36" s="48"/>
      <c r="QYQ36" s="48"/>
      <c r="QYR36" s="48"/>
      <c r="QYS36" s="49"/>
      <c r="QYT36" s="49"/>
      <c r="QYU36" s="49"/>
      <c r="QYV36" s="49"/>
      <c r="QYW36" s="24"/>
      <c r="QYX36" s="24"/>
      <c r="QYY36" s="23"/>
      <c r="QYZ36" s="23"/>
      <c r="QZA36" s="48"/>
      <c r="QZB36" s="48"/>
      <c r="QZC36" s="48"/>
      <c r="QZD36" s="48"/>
      <c r="QZE36" s="49"/>
      <c r="QZF36" s="49"/>
      <c r="QZG36" s="49"/>
      <c r="QZH36" s="49"/>
      <c r="QZI36" s="24"/>
      <c r="QZJ36" s="24"/>
      <c r="QZK36" s="23"/>
      <c r="QZL36" s="23"/>
      <c r="QZM36" s="48"/>
      <c r="QZN36" s="48"/>
      <c r="QZO36" s="48"/>
      <c r="QZP36" s="48"/>
      <c r="QZQ36" s="49"/>
      <c r="QZR36" s="49"/>
      <c r="QZS36" s="49"/>
      <c r="QZT36" s="49"/>
      <c r="QZU36" s="24"/>
      <c r="QZV36" s="24"/>
      <c r="QZW36" s="23"/>
      <c r="QZX36" s="23"/>
      <c r="QZY36" s="48"/>
      <c r="QZZ36" s="48"/>
      <c r="RAA36" s="48"/>
      <c r="RAB36" s="48"/>
      <c r="RAC36" s="49"/>
      <c r="RAD36" s="49"/>
      <c r="RAE36" s="49"/>
      <c r="RAF36" s="49"/>
      <c r="RAG36" s="24"/>
      <c r="RAH36" s="24"/>
      <c r="RAI36" s="23"/>
      <c r="RAJ36" s="23"/>
      <c r="RAK36" s="48"/>
      <c r="RAL36" s="48"/>
      <c r="RAM36" s="48"/>
      <c r="RAN36" s="48"/>
      <c r="RAO36" s="49"/>
      <c r="RAP36" s="49"/>
      <c r="RAQ36" s="49"/>
      <c r="RAR36" s="49"/>
      <c r="RAS36" s="24"/>
      <c r="RAT36" s="24"/>
      <c r="RAU36" s="23"/>
      <c r="RAV36" s="23"/>
      <c r="RAW36" s="48"/>
      <c r="RAX36" s="48"/>
      <c r="RAY36" s="48"/>
      <c r="RAZ36" s="48"/>
      <c r="RBA36" s="49"/>
      <c r="RBB36" s="49"/>
      <c r="RBC36" s="49"/>
      <c r="RBD36" s="49"/>
      <c r="RBE36" s="24"/>
      <c r="RBF36" s="24"/>
      <c r="RBG36" s="23"/>
      <c r="RBH36" s="23"/>
      <c r="RBI36" s="48"/>
      <c r="RBJ36" s="48"/>
      <c r="RBK36" s="48"/>
      <c r="RBL36" s="48"/>
      <c r="RBM36" s="49"/>
      <c r="RBN36" s="49"/>
      <c r="RBO36" s="49"/>
      <c r="RBP36" s="49"/>
      <c r="RBQ36" s="24"/>
      <c r="RBR36" s="24"/>
      <c r="RBS36" s="23"/>
      <c r="RBT36" s="23"/>
      <c r="RBU36" s="48"/>
      <c r="RBV36" s="48"/>
      <c r="RBW36" s="48"/>
      <c r="RBX36" s="48"/>
      <c r="RBY36" s="49"/>
      <c r="RBZ36" s="49"/>
      <c r="RCA36" s="49"/>
      <c r="RCB36" s="49"/>
      <c r="RCC36" s="24"/>
      <c r="RCD36" s="24"/>
      <c r="RCE36" s="23"/>
      <c r="RCF36" s="23"/>
      <c r="RCG36" s="48"/>
      <c r="RCH36" s="48"/>
      <c r="RCI36" s="48"/>
      <c r="RCJ36" s="48"/>
      <c r="RCK36" s="49"/>
      <c r="RCL36" s="49"/>
      <c r="RCM36" s="49"/>
      <c r="RCN36" s="49"/>
      <c r="RCO36" s="24"/>
      <c r="RCP36" s="24"/>
      <c r="RCQ36" s="23"/>
      <c r="RCR36" s="23"/>
      <c r="RCS36" s="48"/>
      <c r="RCT36" s="48"/>
      <c r="RCU36" s="48"/>
      <c r="RCV36" s="48"/>
      <c r="RCW36" s="49"/>
      <c r="RCX36" s="49"/>
      <c r="RCY36" s="49"/>
      <c r="RCZ36" s="49"/>
      <c r="RDA36" s="24"/>
      <c r="RDB36" s="24"/>
      <c r="RDC36" s="23"/>
      <c r="RDD36" s="23"/>
      <c r="RDE36" s="48"/>
      <c r="RDF36" s="48"/>
      <c r="RDG36" s="48"/>
      <c r="RDH36" s="48"/>
      <c r="RDI36" s="49"/>
      <c r="RDJ36" s="49"/>
      <c r="RDK36" s="49"/>
      <c r="RDL36" s="49"/>
      <c r="RDM36" s="24"/>
      <c r="RDN36" s="24"/>
      <c r="RDO36" s="23"/>
      <c r="RDP36" s="23"/>
      <c r="RDQ36" s="48"/>
      <c r="RDR36" s="48"/>
      <c r="RDS36" s="48"/>
      <c r="RDT36" s="48"/>
      <c r="RDU36" s="49"/>
      <c r="RDV36" s="49"/>
      <c r="RDW36" s="49"/>
      <c r="RDX36" s="49"/>
      <c r="RDY36" s="24"/>
      <c r="RDZ36" s="24"/>
      <c r="REA36" s="23"/>
      <c r="REB36" s="23"/>
      <c r="REC36" s="48"/>
      <c r="RED36" s="48"/>
      <c r="REE36" s="48"/>
      <c r="REF36" s="48"/>
      <c r="REG36" s="49"/>
      <c r="REH36" s="49"/>
      <c r="REI36" s="49"/>
      <c r="REJ36" s="49"/>
      <c r="REK36" s="24"/>
      <c r="REL36" s="24"/>
      <c r="REM36" s="23"/>
      <c r="REN36" s="23"/>
      <c r="REO36" s="48"/>
      <c r="REP36" s="48"/>
      <c r="REQ36" s="48"/>
      <c r="RER36" s="48"/>
      <c r="RES36" s="49"/>
      <c r="RET36" s="49"/>
      <c r="REU36" s="49"/>
      <c r="REV36" s="49"/>
      <c r="REW36" s="24"/>
      <c r="REX36" s="24"/>
      <c r="REY36" s="23"/>
      <c r="REZ36" s="23"/>
      <c r="RFA36" s="48"/>
      <c r="RFB36" s="48"/>
      <c r="RFC36" s="48"/>
      <c r="RFD36" s="48"/>
      <c r="RFE36" s="49"/>
      <c r="RFF36" s="49"/>
      <c r="RFG36" s="49"/>
      <c r="RFH36" s="49"/>
      <c r="RFI36" s="24"/>
      <c r="RFJ36" s="24"/>
      <c r="RFK36" s="23"/>
      <c r="RFL36" s="23"/>
      <c r="RFM36" s="48"/>
      <c r="RFN36" s="48"/>
      <c r="RFO36" s="48"/>
      <c r="RFP36" s="48"/>
      <c r="RFQ36" s="49"/>
      <c r="RFR36" s="49"/>
      <c r="RFS36" s="49"/>
      <c r="RFT36" s="49"/>
      <c r="RFU36" s="24"/>
      <c r="RFV36" s="24"/>
      <c r="RFW36" s="23"/>
      <c r="RFX36" s="23"/>
      <c r="RFY36" s="48"/>
      <c r="RFZ36" s="48"/>
      <c r="RGA36" s="48"/>
      <c r="RGB36" s="48"/>
      <c r="RGC36" s="49"/>
      <c r="RGD36" s="49"/>
      <c r="RGE36" s="49"/>
      <c r="RGF36" s="49"/>
      <c r="RGG36" s="24"/>
      <c r="RGH36" s="24"/>
      <c r="RGI36" s="23"/>
      <c r="RGJ36" s="23"/>
      <c r="RGK36" s="48"/>
      <c r="RGL36" s="48"/>
      <c r="RGM36" s="48"/>
      <c r="RGN36" s="48"/>
      <c r="RGO36" s="49"/>
      <c r="RGP36" s="49"/>
      <c r="RGQ36" s="49"/>
      <c r="RGR36" s="49"/>
      <c r="RGS36" s="24"/>
      <c r="RGT36" s="24"/>
      <c r="RGU36" s="23"/>
      <c r="RGV36" s="23"/>
      <c r="RGW36" s="48"/>
      <c r="RGX36" s="48"/>
      <c r="RGY36" s="48"/>
      <c r="RGZ36" s="48"/>
      <c r="RHA36" s="49"/>
      <c r="RHB36" s="49"/>
      <c r="RHC36" s="49"/>
      <c r="RHD36" s="49"/>
      <c r="RHE36" s="24"/>
      <c r="RHF36" s="24"/>
      <c r="RHG36" s="23"/>
      <c r="RHH36" s="23"/>
      <c r="RHI36" s="48"/>
      <c r="RHJ36" s="48"/>
      <c r="RHK36" s="48"/>
      <c r="RHL36" s="48"/>
      <c r="RHM36" s="49"/>
      <c r="RHN36" s="49"/>
      <c r="RHO36" s="49"/>
      <c r="RHP36" s="49"/>
      <c r="RHQ36" s="24"/>
      <c r="RHR36" s="24"/>
      <c r="RHS36" s="23"/>
      <c r="RHT36" s="23"/>
      <c r="RHU36" s="48"/>
      <c r="RHV36" s="48"/>
      <c r="RHW36" s="48"/>
      <c r="RHX36" s="48"/>
      <c r="RHY36" s="49"/>
      <c r="RHZ36" s="49"/>
      <c r="RIA36" s="49"/>
      <c r="RIB36" s="49"/>
      <c r="RIC36" s="24"/>
      <c r="RID36" s="24"/>
      <c r="RIE36" s="23"/>
      <c r="RIF36" s="23"/>
      <c r="RIG36" s="48"/>
      <c r="RIH36" s="48"/>
      <c r="RII36" s="48"/>
      <c r="RIJ36" s="48"/>
      <c r="RIK36" s="49"/>
      <c r="RIL36" s="49"/>
      <c r="RIM36" s="49"/>
      <c r="RIN36" s="49"/>
      <c r="RIO36" s="24"/>
      <c r="RIP36" s="24"/>
      <c r="RIQ36" s="23"/>
      <c r="RIR36" s="23"/>
      <c r="RIS36" s="48"/>
      <c r="RIT36" s="48"/>
      <c r="RIU36" s="48"/>
      <c r="RIV36" s="48"/>
      <c r="RIW36" s="49"/>
      <c r="RIX36" s="49"/>
      <c r="RIY36" s="49"/>
      <c r="RIZ36" s="49"/>
      <c r="RJA36" s="24"/>
      <c r="RJB36" s="24"/>
      <c r="RJC36" s="23"/>
      <c r="RJD36" s="23"/>
      <c r="RJE36" s="48"/>
      <c r="RJF36" s="48"/>
      <c r="RJG36" s="48"/>
      <c r="RJH36" s="48"/>
      <c r="RJI36" s="49"/>
      <c r="RJJ36" s="49"/>
      <c r="RJK36" s="49"/>
      <c r="RJL36" s="49"/>
      <c r="RJM36" s="24"/>
      <c r="RJN36" s="24"/>
      <c r="RJO36" s="23"/>
      <c r="RJP36" s="23"/>
      <c r="RJQ36" s="48"/>
      <c r="RJR36" s="48"/>
      <c r="RJS36" s="48"/>
      <c r="RJT36" s="48"/>
      <c r="RJU36" s="49"/>
      <c r="RJV36" s="49"/>
      <c r="RJW36" s="49"/>
      <c r="RJX36" s="49"/>
      <c r="RJY36" s="24"/>
      <c r="RJZ36" s="24"/>
      <c r="RKA36" s="23"/>
      <c r="RKB36" s="23"/>
      <c r="RKC36" s="48"/>
      <c r="RKD36" s="48"/>
      <c r="RKE36" s="48"/>
      <c r="RKF36" s="48"/>
      <c r="RKG36" s="49"/>
      <c r="RKH36" s="49"/>
      <c r="RKI36" s="49"/>
      <c r="RKJ36" s="49"/>
      <c r="RKK36" s="24"/>
      <c r="RKL36" s="24"/>
      <c r="RKM36" s="23"/>
      <c r="RKN36" s="23"/>
      <c r="RKO36" s="48"/>
      <c r="RKP36" s="48"/>
      <c r="RKQ36" s="48"/>
      <c r="RKR36" s="48"/>
      <c r="RKS36" s="49"/>
      <c r="RKT36" s="49"/>
      <c r="RKU36" s="49"/>
      <c r="RKV36" s="49"/>
      <c r="RKW36" s="24"/>
      <c r="RKX36" s="24"/>
      <c r="RKY36" s="23"/>
      <c r="RKZ36" s="23"/>
      <c r="RLA36" s="48"/>
      <c r="RLB36" s="48"/>
      <c r="RLC36" s="48"/>
      <c r="RLD36" s="48"/>
      <c r="RLE36" s="49"/>
      <c r="RLF36" s="49"/>
      <c r="RLG36" s="49"/>
      <c r="RLH36" s="49"/>
      <c r="RLI36" s="24"/>
      <c r="RLJ36" s="24"/>
      <c r="RLK36" s="23"/>
      <c r="RLL36" s="23"/>
      <c r="RLM36" s="48"/>
      <c r="RLN36" s="48"/>
      <c r="RLO36" s="48"/>
      <c r="RLP36" s="48"/>
      <c r="RLQ36" s="49"/>
      <c r="RLR36" s="49"/>
      <c r="RLS36" s="49"/>
      <c r="RLT36" s="49"/>
      <c r="RLU36" s="24"/>
      <c r="RLV36" s="24"/>
      <c r="RLW36" s="23"/>
      <c r="RLX36" s="23"/>
      <c r="RLY36" s="48"/>
      <c r="RLZ36" s="48"/>
      <c r="RMA36" s="48"/>
      <c r="RMB36" s="48"/>
      <c r="RMC36" s="49"/>
      <c r="RMD36" s="49"/>
      <c r="RME36" s="49"/>
      <c r="RMF36" s="49"/>
      <c r="RMG36" s="24"/>
      <c r="RMH36" s="24"/>
      <c r="RMI36" s="23"/>
      <c r="RMJ36" s="23"/>
      <c r="RMK36" s="48"/>
      <c r="RML36" s="48"/>
      <c r="RMM36" s="48"/>
      <c r="RMN36" s="48"/>
      <c r="RMO36" s="49"/>
      <c r="RMP36" s="49"/>
      <c r="RMQ36" s="49"/>
      <c r="RMR36" s="49"/>
      <c r="RMS36" s="24"/>
      <c r="RMT36" s="24"/>
      <c r="RMU36" s="23"/>
      <c r="RMV36" s="23"/>
      <c r="RMW36" s="48"/>
      <c r="RMX36" s="48"/>
      <c r="RMY36" s="48"/>
      <c r="RMZ36" s="48"/>
      <c r="RNA36" s="49"/>
      <c r="RNB36" s="49"/>
      <c r="RNC36" s="49"/>
      <c r="RND36" s="49"/>
      <c r="RNE36" s="24"/>
      <c r="RNF36" s="24"/>
      <c r="RNG36" s="23"/>
      <c r="RNH36" s="23"/>
      <c r="RNI36" s="48"/>
      <c r="RNJ36" s="48"/>
      <c r="RNK36" s="48"/>
      <c r="RNL36" s="48"/>
      <c r="RNM36" s="49"/>
      <c r="RNN36" s="49"/>
      <c r="RNO36" s="49"/>
      <c r="RNP36" s="49"/>
      <c r="RNQ36" s="24"/>
      <c r="RNR36" s="24"/>
      <c r="RNS36" s="23"/>
      <c r="RNT36" s="23"/>
      <c r="RNU36" s="48"/>
      <c r="RNV36" s="48"/>
      <c r="RNW36" s="48"/>
      <c r="RNX36" s="48"/>
      <c r="RNY36" s="49"/>
      <c r="RNZ36" s="49"/>
      <c r="ROA36" s="49"/>
      <c r="ROB36" s="49"/>
      <c r="ROC36" s="24"/>
      <c r="ROD36" s="24"/>
      <c r="ROE36" s="23"/>
      <c r="ROF36" s="23"/>
      <c r="ROG36" s="48"/>
      <c r="ROH36" s="48"/>
      <c r="ROI36" s="48"/>
      <c r="ROJ36" s="48"/>
      <c r="ROK36" s="49"/>
      <c r="ROL36" s="49"/>
      <c r="ROM36" s="49"/>
      <c r="RON36" s="49"/>
      <c r="ROO36" s="24"/>
      <c r="ROP36" s="24"/>
      <c r="ROQ36" s="23"/>
      <c r="ROR36" s="23"/>
      <c r="ROS36" s="48"/>
      <c r="ROT36" s="48"/>
      <c r="ROU36" s="48"/>
      <c r="ROV36" s="48"/>
      <c r="ROW36" s="49"/>
      <c r="ROX36" s="49"/>
      <c r="ROY36" s="49"/>
      <c r="ROZ36" s="49"/>
      <c r="RPA36" s="24"/>
      <c r="RPB36" s="24"/>
      <c r="RPC36" s="23"/>
      <c r="RPD36" s="23"/>
      <c r="RPE36" s="48"/>
      <c r="RPF36" s="48"/>
      <c r="RPG36" s="48"/>
      <c r="RPH36" s="48"/>
      <c r="RPI36" s="49"/>
      <c r="RPJ36" s="49"/>
      <c r="RPK36" s="49"/>
      <c r="RPL36" s="49"/>
      <c r="RPM36" s="24"/>
      <c r="RPN36" s="24"/>
      <c r="RPO36" s="23"/>
      <c r="RPP36" s="23"/>
      <c r="RPQ36" s="48"/>
      <c r="RPR36" s="48"/>
      <c r="RPS36" s="48"/>
      <c r="RPT36" s="48"/>
      <c r="RPU36" s="49"/>
      <c r="RPV36" s="49"/>
      <c r="RPW36" s="49"/>
      <c r="RPX36" s="49"/>
      <c r="RPY36" s="24"/>
      <c r="RPZ36" s="24"/>
      <c r="RQA36" s="23"/>
      <c r="RQB36" s="23"/>
      <c r="RQC36" s="48"/>
      <c r="RQD36" s="48"/>
      <c r="RQE36" s="48"/>
      <c r="RQF36" s="48"/>
      <c r="RQG36" s="49"/>
      <c r="RQH36" s="49"/>
      <c r="RQI36" s="49"/>
      <c r="RQJ36" s="49"/>
      <c r="RQK36" s="24"/>
      <c r="RQL36" s="24"/>
      <c r="RQM36" s="23"/>
      <c r="RQN36" s="23"/>
      <c r="RQO36" s="48"/>
      <c r="RQP36" s="48"/>
      <c r="RQQ36" s="48"/>
      <c r="RQR36" s="48"/>
      <c r="RQS36" s="49"/>
      <c r="RQT36" s="49"/>
      <c r="RQU36" s="49"/>
      <c r="RQV36" s="49"/>
      <c r="RQW36" s="24"/>
      <c r="RQX36" s="24"/>
      <c r="RQY36" s="23"/>
      <c r="RQZ36" s="23"/>
      <c r="RRA36" s="48"/>
      <c r="RRB36" s="48"/>
      <c r="RRC36" s="48"/>
      <c r="RRD36" s="48"/>
      <c r="RRE36" s="49"/>
      <c r="RRF36" s="49"/>
      <c r="RRG36" s="49"/>
      <c r="RRH36" s="49"/>
      <c r="RRI36" s="24"/>
      <c r="RRJ36" s="24"/>
      <c r="RRK36" s="23"/>
      <c r="RRL36" s="23"/>
      <c r="RRM36" s="48"/>
      <c r="RRN36" s="48"/>
      <c r="RRO36" s="48"/>
      <c r="RRP36" s="48"/>
      <c r="RRQ36" s="49"/>
      <c r="RRR36" s="49"/>
      <c r="RRS36" s="49"/>
      <c r="RRT36" s="49"/>
      <c r="RRU36" s="24"/>
      <c r="RRV36" s="24"/>
      <c r="RRW36" s="23"/>
      <c r="RRX36" s="23"/>
      <c r="RRY36" s="48"/>
      <c r="RRZ36" s="48"/>
      <c r="RSA36" s="48"/>
      <c r="RSB36" s="48"/>
      <c r="RSC36" s="49"/>
      <c r="RSD36" s="49"/>
      <c r="RSE36" s="49"/>
      <c r="RSF36" s="49"/>
      <c r="RSG36" s="24"/>
      <c r="RSH36" s="24"/>
      <c r="RSI36" s="23"/>
      <c r="RSJ36" s="23"/>
      <c r="RSK36" s="48"/>
      <c r="RSL36" s="48"/>
      <c r="RSM36" s="48"/>
      <c r="RSN36" s="48"/>
      <c r="RSO36" s="49"/>
      <c r="RSP36" s="49"/>
      <c r="RSQ36" s="49"/>
      <c r="RSR36" s="49"/>
      <c r="RSS36" s="24"/>
      <c r="RST36" s="24"/>
      <c r="RSU36" s="23"/>
      <c r="RSV36" s="23"/>
      <c r="RSW36" s="48"/>
      <c r="RSX36" s="48"/>
      <c r="RSY36" s="48"/>
      <c r="RSZ36" s="48"/>
      <c r="RTA36" s="49"/>
      <c r="RTB36" s="49"/>
      <c r="RTC36" s="49"/>
      <c r="RTD36" s="49"/>
      <c r="RTE36" s="24"/>
      <c r="RTF36" s="24"/>
      <c r="RTG36" s="23"/>
      <c r="RTH36" s="23"/>
      <c r="RTI36" s="48"/>
      <c r="RTJ36" s="48"/>
      <c r="RTK36" s="48"/>
      <c r="RTL36" s="48"/>
      <c r="RTM36" s="49"/>
      <c r="RTN36" s="49"/>
      <c r="RTO36" s="49"/>
      <c r="RTP36" s="49"/>
      <c r="RTQ36" s="24"/>
      <c r="RTR36" s="24"/>
      <c r="RTS36" s="23"/>
      <c r="RTT36" s="23"/>
      <c r="RTU36" s="48"/>
      <c r="RTV36" s="48"/>
      <c r="RTW36" s="48"/>
      <c r="RTX36" s="48"/>
      <c r="RTY36" s="49"/>
      <c r="RTZ36" s="49"/>
      <c r="RUA36" s="49"/>
      <c r="RUB36" s="49"/>
      <c r="RUC36" s="24"/>
      <c r="RUD36" s="24"/>
      <c r="RUE36" s="23"/>
      <c r="RUF36" s="23"/>
      <c r="RUG36" s="48"/>
      <c r="RUH36" s="48"/>
      <c r="RUI36" s="48"/>
      <c r="RUJ36" s="48"/>
      <c r="RUK36" s="49"/>
      <c r="RUL36" s="49"/>
      <c r="RUM36" s="49"/>
      <c r="RUN36" s="49"/>
      <c r="RUO36" s="24"/>
      <c r="RUP36" s="24"/>
      <c r="RUQ36" s="23"/>
      <c r="RUR36" s="23"/>
      <c r="RUS36" s="48"/>
      <c r="RUT36" s="48"/>
      <c r="RUU36" s="48"/>
      <c r="RUV36" s="48"/>
      <c r="RUW36" s="49"/>
      <c r="RUX36" s="49"/>
      <c r="RUY36" s="49"/>
      <c r="RUZ36" s="49"/>
      <c r="RVA36" s="24"/>
      <c r="RVB36" s="24"/>
      <c r="RVC36" s="23"/>
      <c r="RVD36" s="23"/>
      <c r="RVE36" s="48"/>
      <c r="RVF36" s="48"/>
      <c r="RVG36" s="48"/>
      <c r="RVH36" s="48"/>
      <c r="RVI36" s="49"/>
      <c r="RVJ36" s="49"/>
      <c r="RVK36" s="49"/>
      <c r="RVL36" s="49"/>
      <c r="RVM36" s="24"/>
      <c r="RVN36" s="24"/>
      <c r="RVO36" s="23"/>
      <c r="RVP36" s="23"/>
      <c r="RVQ36" s="48"/>
      <c r="RVR36" s="48"/>
      <c r="RVS36" s="48"/>
      <c r="RVT36" s="48"/>
      <c r="RVU36" s="49"/>
      <c r="RVV36" s="49"/>
      <c r="RVW36" s="49"/>
      <c r="RVX36" s="49"/>
      <c r="RVY36" s="24"/>
      <c r="RVZ36" s="24"/>
      <c r="RWA36" s="23"/>
      <c r="RWB36" s="23"/>
      <c r="RWC36" s="48"/>
      <c r="RWD36" s="48"/>
      <c r="RWE36" s="48"/>
      <c r="RWF36" s="48"/>
      <c r="RWG36" s="49"/>
      <c r="RWH36" s="49"/>
      <c r="RWI36" s="49"/>
      <c r="RWJ36" s="49"/>
      <c r="RWK36" s="24"/>
      <c r="RWL36" s="24"/>
      <c r="RWM36" s="23"/>
      <c r="RWN36" s="23"/>
      <c r="RWO36" s="48"/>
      <c r="RWP36" s="48"/>
      <c r="RWQ36" s="48"/>
      <c r="RWR36" s="48"/>
      <c r="RWS36" s="49"/>
      <c r="RWT36" s="49"/>
      <c r="RWU36" s="49"/>
      <c r="RWV36" s="49"/>
      <c r="RWW36" s="24"/>
      <c r="RWX36" s="24"/>
      <c r="RWY36" s="23"/>
      <c r="RWZ36" s="23"/>
      <c r="RXA36" s="48"/>
      <c r="RXB36" s="48"/>
      <c r="RXC36" s="48"/>
      <c r="RXD36" s="48"/>
      <c r="RXE36" s="49"/>
      <c r="RXF36" s="49"/>
      <c r="RXG36" s="49"/>
      <c r="RXH36" s="49"/>
      <c r="RXI36" s="24"/>
      <c r="RXJ36" s="24"/>
      <c r="RXK36" s="23"/>
      <c r="RXL36" s="23"/>
      <c r="RXM36" s="48"/>
      <c r="RXN36" s="48"/>
      <c r="RXO36" s="48"/>
      <c r="RXP36" s="48"/>
      <c r="RXQ36" s="49"/>
      <c r="RXR36" s="49"/>
      <c r="RXS36" s="49"/>
      <c r="RXT36" s="49"/>
      <c r="RXU36" s="24"/>
      <c r="RXV36" s="24"/>
      <c r="RXW36" s="23"/>
      <c r="RXX36" s="23"/>
      <c r="RXY36" s="48"/>
      <c r="RXZ36" s="48"/>
      <c r="RYA36" s="48"/>
      <c r="RYB36" s="48"/>
      <c r="RYC36" s="49"/>
      <c r="RYD36" s="49"/>
      <c r="RYE36" s="49"/>
      <c r="RYF36" s="49"/>
      <c r="RYG36" s="24"/>
      <c r="RYH36" s="24"/>
      <c r="RYI36" s="23"/>
      <c r="RYJ36" s="23"/>
      <c r="RYK36" s="48"/>
      <c r="RYL36" s="48"/>
      <c r="RYM36" s="48"/>
      <c r="RYN36" s="48"/>
      <c r="RYO36" s="49"/>
      <c r="RYP36" s="49"/>
      <c r="RYQ36" s="49"/>
      <c r="RYR36" s="49"/>
      <c r="RYS36" s="24"/>
      <c r="RYT36" s="24"/>
      <c r="RYU36" s="23"/>
      <c r="RYV36" s="23"/>
      <c r="RYW36" s="48"/>
      <c r="RYX36" s="48"/>
      <c r="RYY36" s="48"/>
      <c r="RYZ36" s="48"/>
      <c r="RZA36" s="49"/>
      <c r="RZB36" s="49"/>
      <c r="RZC36" s="49"/>
      <c r="RZD36" s="49"/>
      <c r="RZE36" s="24"/>
      <c r="RZF36" s="24"/>
      <c r="RZG36" s="23"/>
      <c r="RZH36" s="23"/>
      <c r="RZI36" s="48"/>
      <c r="RZJ36" s="48"/>
      <c r="RZK36" s="48"/>
      <c r="RZL36" s="48"/>
      <c r="RZM36" s="49"/>
      <c r="RZN36" s="49"/>
      <c r="RZO36" s="49"/>
      <c r="RZP36" s="49"/>
      <c r="RZQ36" s="24"/>
      <c r="RZR36" s="24"/>
      <c r="RZS36" s="23"/>
      <c r="RZT36" s="23"/>
      <c r="RZU36" s="48"/>
      <c r="RZV36" s="48"/>
      <c r="RZW36" s="48"/>
      <c r="RZX36" s="48"/>
      <c r="RZY36" s="49"/>
      <c r="RZZ36" s="49"/>
      <c r="SAA36" s="49"/>
      <c r="SAB36" s="49"/>
      <c r="SAC36" s="24"/>
      <c r="SAD36" s="24"/>
      <c r="SAE36" s="23"/>
      <c r="SAF36" s="23"/>
      <c r="SAG36" s="48"/>
      <c r="SAH36" s="48"/>
      <c r="SAI36" s="48"/>
      <c r="SAJ36" s="48"/>
      <c r="SAK36" s="49"/>
      <c r="SAL36" s="49"/>
      <c r="SAM36" s="49"/>
      <c r="SAN36" s="49"/>
      <c r="SAO36" s="24"/>
      <c r="SAP36" s="24"/>
      <c r="SAQ36" s="23"/>
      <c r="SAR36" s="23"/>
      <c r="SAS36" s="48"/>
      <c r="SAT36" s="48"/>
      <c r="SAU36" s="48"/>
      <c r="SAV36" s="48"/>
      <c r="SAW36" s="49"/>
      <c r="SAX36" s="49"/>
      <c r="SAY36" s="49"/>
      <c r="SAZ36" s="49"/>
      <c r="SBA36" s="24"/>
      <c r="SBB36" s="24"/>
      <c r="SBC36" s="23"/>
      <c r="SBD36" s="23"/>
      <c r="SBE36" s="48"/>
      <c r="SBF36" s="48"/>
      <c r="SBG36" s="48"/>
      <c r="SBH36" s="48"/>
      <c r="SBI36" s="49"/>
      <c r="SBJ36" s="49"/>
      <c r="SBK36" s="49"/>
      <c r="SBL36" s="49"/>
      <c r="SBM36" s="24"/>
      <c r="SBN36" s="24"/>
      <c r="SBO36" s="23"/>
      <c r="SBP36" s="23"/>
      <c r="SBQ36" s="48"/>
      <c r="SBR36" s="48"/>
      <c r="SBS36" s="48"/>
      <c r="SBT36" s="48"/>
      <c r="SBU36" s="49"/>
      <c r="SBV36" s="49"/>
      <c r="SBW36" s="49"/>
      <c r="SBX36" s="49"/>
      <c r="SBY36" s="24"/>
      <c r="SBZ36" s="24"/>
      <c r="SCA36" s="23"/>
      <c r="SCB36" s="23"/>
      <c r="SCC36" s="48"/>
      <c r="SCD36" s="48"/>
      <c r="SCE36" s="48"/>
      <c r="SCF36" s="48"/>
      <c r="SCG36" s="49"/>
      <c r="SCH36" s="49"/>
      <c r="SCI36" s="49"/>
      <c r="SCJ36" s="49"/>
      <c r="SCK36" s="24"/>
      <c r="SCL36" s="24"/>
      <c r="SCM36" s="23"/>
      <c r="SCN36" s="23"/>
      <c r="SCO36" s="48"/>
      <c r="SCP36" s="48"/>
      <c r="SCQ36" s="48"/>
      <c r="SCR36" s="48"/>
      <c r="SCS36" s="49"/>
      <c r="SCT36" s="49"/>
      <c r="SCU36" s="49"/>
      <c r="SCV36" s="49"/>
      <c r="SCW36" s="24"/>
      <c r="SCX36" s="24"/>
      <c r="SCY36" s="23"/>
      <c r="SCZ36" s="23"/>
      <c r="SDA36" s="48"/>
      <c r="SDB36" s="48"/>
      <c r="SDC36" s="48"/>
      <c r="SDD36" s="48"/>
      <c r="SDE36" s="49"/>
      <c r="SDF36" s="49"/>
      <c r="SDG36" s="49"/>
      <c r="SDH36" s="49"/>
      <c r="SDI36" s="24"/>
      <c r="SDJ36" s="24"/>
      <c r="SDK36" s="23"/>
      <c r="SDL36" s="23"/>
      <c r="SDM36" s="48"/>
      <c r="SDN36" s="48"/>
      <c r="SDO36" s="48"/>
      <c r="SDP36" s="48"/>
      <c r="SDQ36" s="49"/>
      <c r="SDR36" s="49"/>
      <c r="SDS36" s="49"/>
      <c r="SDT36" s="49"/>
      <c r="SDU36" s="24"/>
      <c r="SDV36" s="24"/>
      <c r="SDW36" s="23"/>
      <c r="SDX36" s="23"/>
      <c r="SDY36" s="48"/>
      <c r="SDZ36" s="48"/>
      <c r="SEA36" s="48"/>
      <c r="SEB36" s="48"/>
      <c r="SEC36" s="49"/>
      <c r="SED36" s="49"/>
      <c r="SEE36" s="49"/>
      <c r="SEF36" s="49"/>
      <c r="SEG36" s="24"/>
      <c r="SEH36" s="24"/>
      <c r="SEI36" s="23"/>
      <c r="SEJ36" s="23"/>
      <c r="SEK36" s="48"/>
      <c r="SEL36" s="48"/>
      <c r="SEM36" s="48"/>
      <c r="SEN36" s="48"/>
      <c r="SEO36" s="49"/>
      <c r="SEP36" s="49"/>
      <c r="SEQ36" s="49"/>
      <c r="SER36" s="49"/>
      <c r="SES36" s="24"/>
      <c r="SET36" s="24"/>
      <c r="SEU36" s="23"/>
      <c r="SEV36" s="23"/>
      <c r="SEW36" s="48"/>
      <c r="SEX36" s="48"/>
      <c r="SEY36" s="48"/>
      <c r="SEZ36" s="48"/>
      <c r="SFA36" s="49"/>
      <c r="SFB36" s="49"/>
      <c r="SFC36" s="49"/>
      <c r="SFD36" s="49"/>
      <c r="SFE36" s="24"/>
      <c r="SFF36" s="24"/>
      <c r="SFG36" s="23"/>
      <c r="SFH36" s="23"/>
      <c r="SFI36" s="48"/>
      <c r="SFJ36" s="48"/>
      <c r="SFK36" s="48"/>
      <c r="SFL36" s="48"/>
      <c r="SFM36" s="49"/>
      <c r="SFN36" s="49"/>
      <c r="SFO36" s="49"/>
      <c r="SFP36" s="49"/>
      <c r="SFQ36" s="24"/>
      <c r="SFR36" s="24"/>
      <c r="SFS36" s="23"/>
      <c r="SFT36" s="23"/>
      <c r="SFU36" s="48"/>
      <c r="SFV36" s="48"/>
      <c r="SFW36" s="48"/>
      <c r="SFX36" s="48"/>
      <c r="SFY36" s="49"/>
      <c r="SFZ36" s="49"/>
      <c r="SGA36" s="49"/>
      <c r="SGB36" s="49"/>
      <c r="SGC36" s="24"/>
      <c r="SGD36" s="24"/>
      <c r="SGE36" s="23"/>
      <c r="SGF36" s="23"/>
      <c r="SGG36" s="48"/>
      <c r="SGH36" s="48"/>
      <c r="SGI36" s="48"/>
      <c r="SGJ36" s="48"/>
      <c r="SGK36" s="49"/>
      <c r="SGL36" s="49"/>
      <c r="SGM36" s="49"/>
      <c r="SGN36" s="49"/>
      <c r="SGO36" s="24"/>
      <c r="SGP36" s="24"/>
      <c r="SGQ36" s="23"/>
      <c r="SGR36" s="23"/>
      <c r="SGS36" s="48"/>
      <c r="SGT36" s="48"/>
      <c r="SGU36" s="48"/>
      <c r="SGV36" s="48"/>
      <c r="SGW36" s="49"/>
      <c r="SGX36" s="49"/>
      <c r="SGY36" s="49"/>
      <c r="SGZ36" s="49"/>
      <c r="SHA36" s="24"/>
      <c r="SHB36" s="24"/>
      <c r="SHC36" s="23"/>
      <c r="SHD36" s="23"/>
      <c r="SHE36" s="48"/>
      <c r="SHF36" s="48"/>
      <c r="SHG36" s="48"/>
      <c r="SHH36" s="48"/>
      <c r="SHI36" s="49"/>
      <c r="SHJ36" s="49"/>
      <c r="SHK36" s="49"/>
      <c r="SHL36" s="49"/>
      <c r="SHM36" s="24"/>
      <c r="SHN36" s="24"/>
      <c r="SHO36" s="23"/>
      <c r="SHP36" s="23"/>
      <c r="SHQ36" s="48"/>
      <c r="SHR36" s="48"/>
      <c r="SHS36" s="48"/>
      <c r="SHT36" s="48"/>
      <c r="SHU36" s="49"/>
      <c r="SHV36" s="49"/>
      <c r="SHW36" s="49"/>
      <c r="SHX36" s="49"/>
      <c r="SHY36" s="24"/>
      <c r="SHZ36" s="24"/>
      <c r="SIA36" s="23"/>
      <c r="SIB36" s="23"/>
      <c r="SIC36" s="48"/>
      <c r="SID36" s="48"/>
      <c r="SIE36" s="48"/>
      <c r="SIF36" s="48"/>
      <c r="SIG36" s="49"/>
      <c r="SIH36" s="49"/>
      <c r="SII36" s="49"/>
      <c r="SIJ36" s="49"/>
      <c r="SIK36" s="24"/>
      <c r="SIL36" s="24"/>
      <c r="SIM36" s="23"/>
      <c r="SIN36" s="23"/>
      <c r="SIO36" s="48"/>
      <c r="SIP36" s="48"/>
      <c r="SIQ36" s="48"/>
      <c r="SIR36" s="48"/>
      <c r="SIS36" s="49"/>
      <c r="SIT36" s="49"/>
      <c r="SIU36" s="49"/>
      <c r="SIV36" s="49"/>
      <c r="SIW36" s="24"/>
      <c r="SIX36" s="24"/>
      <c r="SIY36" s="23"/>
      <c r="SIZ36" s="23"/>
      <c r="SJA36" s="48"/>
      <c r="SJB36" s="48"/>
      <c r="SJC36" s="48"/>
      <c r="SJD36" s="48"/>
      <c r="SJE36" s="49"/>
      <c r="SJF36" s="49"/>
      <c r="SJG36" s="49"/>
      <c r="SJH36" s="49"/>
      <c r="SJI36" s="24"/>
      <c r="SJJ36" s="24"/>
      <c r="SJK36" s="23"/>
      <c r="SJL36" s="23"/>
      <c r="SJM36" s="48"/>
      <c r="SJN36" s="48"/>
      <c r="SJO36" s="48"/>
      <c r="SJP36" s="48"/>
      <c r="SJQ36" s="49"/>
      <c r="SJR36" s="49"/>
      <c r="SJS36" s="49"/>
      <c r="SJT36" s="49"/>
      <c r="SJU36" s="24"/>
      <c r="SJV36" s="24"/>
      <c r="SJW36" s="23"/>
      <c r="SJX36" s="23"/>
      <c r="SJY36" s="48"/>
      <c r="SJZ36" s="48"/>
      <c r="SKA36" s="48"/>
      <c r="SKB36" s="48"/>
      <c r="SKC36" s="49"/>
      <c r="SKD36" s="49"/>
      <c r="SKE36" s="49"/>
      <c r="SKF36" s="49"/>
      <c r="SKG36" s="24"/>
      <c r="SKH36" s="24"/>
      <c r="SKI36" s="23"/>
      <c r="SKJ36" s="23"/>
      <c r="SKK36" s="48"/>
      <c r="SKL36" s="48"/>
      <c r="SKM36" s="48"/>
      <c r="SKN36" s="48"/>
      <c r="SKO36" s="49"/>
      <c r="SKP36" s="49"/>
      <c r="SKQ36" s="49"/>
      <c r="SKR36" s="49"/>
      <c r="SKS36" s="24"/>
      <c r="SKT36" s="24"/>
      <c r="SKU36" s="23"/>
      <c r="SKV36" s="23"/>
      <c r="SKW36" s="48"/>
      <c r="SKX36" s="48"/>
      <c r="SKY36" s="48"/>
      <c r="SKZ36" s="48"/>
      <c r="SLA36" s="49"/>
      <c r="SLB36" s="49"/>
      <c r="SLC36" s="49"/>
      <c r="SLD36" s="49"/>
      <c r="SLE36" s="24"/>
      <c r="SLF36" s="24"/>
      <c r="SLG36" s="23"/>
      <c r="SLH36" s="23"/>
      <c r="SLI36" s="48"/>
      <c r="SLJ36" s="48"/>
      <c r="SLK36" s="48"/>
      <c r="SLL36" s="48"/>
      <c r="SLM36" s="49"/>
      <c r="SLN36" s="49"/>
      <c r="SLO36" s="49"/>
      <c r="SLP36" s="49"/>
      <c r="SLQ36" s="24"/>
      <c r="SLR36" s="24"/>
      <c r="SLS36" s="23"/>
      <c r="SLT36" s="23"/>
      <c r="SLU36" s="48"/>
      <c r="SLV36" s="48"/>
      <c r="SLW36" s="48"/>
      <c r="SLX36" s="48"/>
      <c r="SLY36" s="49"/>
      <c r="SLZ36" s="49"/>
      <c r="SMA36" s="49"/>
      <c r="SMB36" s="49"/>
      <c r="SMC36" s="24"/>
      <c r="SMD36" s="24"/>
      <c r="SME36" s="23"/>
      <c r="SMF36" s="23"/>
      <c r="SMG36" s="48"/>
      <c r="SMH36" s="48"/>
      <c r="SMI36" s="48"/>
      <c r="SMJ36" s="48"/>
      <c r="SMK36" s="49"/>
      <c r="SML36" s="49"/>
      <c r="SMM36" s="49"/>
      <c r="SMN36" s="49"/>
      <c r="SMO36" s="24"/>
      <c r="SMP36" s="24"/>
      <c r="SMQ36" s="23"/>
      <c r="SMR36" s="23"/>
      <c r="SMS36" s="48"/>
      <c r="SMT36" s="48"/>
      <c r="SMU36" s="48"/>
      <c r="SMV36" s="48"/>
      <c r="SMW36" s="49"/>
      <c r="SMX36" s="49"/>
      <c r="SMY36" s="49"/>
      <c r="SMZ36" s="49"/>
      <c r="SNA36" s="24"/>
      <c r="SNB36" s="24"/>
      <c r="SNC36" s="23"/>
      <c r="SND36" s="23"/>
      <c r="SNE36" s="48"/>
      <c r="SNF36" s="48"/>
      <c r="SNG36" s="48"/>
      <c r="SNH36" s="48"/>
      <c r="SNI36" s="49"/>
      <c r="SNJ36" s="49"/>
      <c r="SNK36" s="49"/>
      <c r="SNL36" s="49"/>
      <c r="SNM36" s="24"/>
      <c r="SNN36" s="24"/>
      <c r="SNO36" s="23"/>
      <c r="SNP36" s="23"/>
      <c r="SNQ36" s="48"/>
      <c r="SNR36" s="48"/>
      <c r="SNS36" s="48"/>
      <c r="SNT36" s="48"/>
      <c r="SNU36" s="49"/>
      <c r="SNV36" s="49"/>
      <c r="SNW36" s="49"/>
      <c r="SNX36" s="49"/>
      <c r="SNY36" s="24"/>
      <c r="SNZ36" s="24"/>
      <c r="SOA36" s="23"/>
      <c r="SOB36" s="23"/>
      <c r="SOC36" s="48"/>
      <c r="SOD36" s="48"/>
      <c r="SOE36" s="48"/>
      <c r="SOF36" s="48"/>
      <c r="SOG36" s="49"/>
      <c r="SOH36" s="49"/>
      <c r="SOI36" s="49"/>
      <c r="SOJ36" s="49"/>
      <c r="SOK36" s="24"/>
      <c r="SOL36" s="24"/>
      <c r="SOM36" s="23"/>
      <c r="SON36" s="23"/>
      <c r="SOO36" s="48"/>
      <c r="SOP36" s="48"/>
      <c r="SOQ36" s="48"/>
      <c r="SOR36" s="48"/>
      <c r="SOS36" s="49"/>
      <c r="SOT36" s="49"/>
      <c r="SOU36" s="49"/>
      <c r="SOV36" s="49"/>
      <c r="SOW36" s="24"/>
      <c r="SOX36" s="24"/>
      <c r="SOY36" s="23"/>
      <c r="SOZ36" s="23"/>
      <c r="SPA36" s="48"/>
      <c r="SPB36" s="48"/>
      <c r="SPC36" s="48"/>
      <c r="SPD36" s="48"/>
      <c r="SPE36" s="49"/>
      <c r="SPF36" s="49"/>
      <c r="SPG36" s="49"/>
      <c r="SPH36" s="49"/>
      <c r="SPI36" s="24"/>
      <c r="SPJ36" s="24"/>
      <c r="SPK36" s="23"/>
      <c r="SPL36" s="23"/>
      <c r="SPM36" s="48"/>
      <c r="SPN36" s="48"/>
      <c r="SPO36" s="48"/>
      <c r="SPP36" s="48"/>
      <c r="SPQ36" s="49"/>
      <c r="SPR36" s="49"/>
      <c r="SPS36" s="49"/>
      <c r="SPT36" s="49"/>
      <c r="SPU36" s="24"/>
      <c r="SPV36" s="24"/>
      <c r="SPW36" s="23"/>
      <c r="SPX36" s="23"/>
      <c r="SPY36" s="48"/>
      <c r="SPZ36" s="48"/>
      <c r="SQA36" s="48"/>
      <c r="SQB36" s="48"/>
      <c r="SQC36" s="49"/>
      <c r="SQD36" s="49"/>
      <c r="SQE36" s="49"/>
      <c r="SQF36" s="49"/>
      <c r="SQG36" s="24"/>
      <c r="SQH36" s="24"/>
      <c r="SQI36" s="23"/>
      <c r="SQJ36" s="23"/>
      <c r="SQK36" s="48"/>
      <c r="SQL36" s="48"/>
      <c r="SQM36" s="48"/>
      <c r="SQN36" s="48"/>
      <c r="SQO36" s="49"/>
      <c r="SQP36" s="49"/>
      <c r="SQQ36" s="49"/>
      <c r="SQR36" s="49"/>
      <c r="SQS36" s="24"/>
      <c r="SQT36" s="24"/>
      <c r="SQU36" s="23"/>
      <c r="SQV36" s="23"/>
      <c r="SQW36" s="48"/>
      <c r="SQX36" s="48"/>
      <c r="SQY36" s="48"/>
      <c r="SQZ36" s="48"/>
      <c r="SRA36" s="49"/>
      <c r="SRB36" s="49"/>
      <c r="SRC36" s="49"/>
      <c r="SRD36" s="49"/>
      <c r="SRE36" s="24"/>
      <c r="SRF36" s="24"/>
      <c r="SRG36" s="23"/>
      <c r="SRH36" s="23"/>
      <c r="SRI36" s="48"/>
      <c r="SRJ36" s="48"/>
      <c r="SRK36" s="48"/>
      <c r="SRL36" s="48"/>
      <c r="SRM36" s="49"/>
      <c r="SRN36" s="49"/>
      <c r="SRO36" s="49"/>
      <c r="SRP36" s="49"/>
      <c r="SRQ36" s="24"/>
      <c r="SRR36" s="24"/>
      <c r="SRS36" s="23"/>
      <c r="SRT36" s="23"/>
      <c r="SRU36" s="48"/>
      <c r="SRV36" s="48"/>
      <c r="SRW36" s="48"/>
      <c r="SRX36" s="48"/>
      <c r="SRY36" s="49"/>
      <c r="SRZ36" s="49"/>
      <c r="SSA36" s="49"/>
      <c r="SSB36" s="49"/>
      <c r="SSC36" s="24"/>
      <c r="SSD36" s="24"/>
      <c r="SSE36" s="23"/>
      <c r="SSF36" s="23"/>
      <c r="SSG36" s="48"/>
      <c r="SSH36" s="48"/>
      <c r="SSI36" s="48"/>
      <c r="SSJ36" s="48"/>
      <c r="SSK36" s="49"/>
      <c r="SSL36" s="49"/>
      <c r="SSM36" s="49"/>
      <c r="SSN36" s="49"/>
      <c r="SSO36" s="24"/>
      <c r="SSP36" s="24"/>
      <c r="SSQ36" s="23"/>
      <c r="SSR36" s="23"/>
      <c r="SSS36" s="48"/>
      <c r="SST36" s="48"/>
      <c r="SSU36" s="48"/>
      <c r="SSV36" s="48"/>
      <c r="SSW36" s="49"/>
      <c r="SSX36" s="49"/>
      <c r="SSY36" s="49"/>
      <c r="SSZ36" s="49"/>
      <c r="STA36" s="24"/>
      <c r="STB36" s="24"/>
      <c r="STC36" s="23"/>
      <c r="STD36" s="23"/>
      <c r="STE36" s="48"/>
      <c r="STF36" s="48"/>
      <c r="STG36" s="48"/>
      <c r="STH36" s="48"/>
      <c r="STI36" s="49"/>
      <c r="STJ36" s="49"/>
      <c r="STK36" s="49"/>
      <c r="STL36" s="49"/>
      <c r="STM36" s="24"/>
      <c r="STN36" s="24"/>
      <c r="STO36" s="23"/>
      <c r="STP36" s="23"/>
      <c r="STQ36" s="48"/>
      <c r="STR36" s="48"/>
      <c r="STS36" s="48"/>
      <c r="STT36" s="48"/>
      <c r="STU36" s="49"/>
      <c r="STV36" s="49"/>
      <c r="STW36" s="49"/>
      <c r="STX36" s="49"/>
      <c r="STY36" s="24"/>
      <c r="STZ36" s="24"/>
      <c r="SUA36" s="23"/>
      <c r="SUB36" s="23"/>
      <c r="SUC36" s="48"/>
      <c r="SUD36" s="48"/>
      <c r="SUE36" s="48"/>
      <c r="SUF36" s="48"/>
      <c r="SUG36" s="49"/>
      <c r="SUH36" s="49"/>
      <c r="SUI36" s="49"/>
      <c r="SUJ36" s="49"/>
      <c r="SUK36" s="24"/>
      <c r="SUL36" s="24"/>
      <c r="SUM36" s="23"/>
      <c r="SUN36" s="23"/>
      <c r="SUO36" s="48"/>
      <c r="SUP36" s="48"/>
      <c r="SUQ36" s="48"/>
      <c r="SUR36" s="48"/>
      <c r="SUS36" s="49"/>
      <c r="SUT36" s="49"/>
      <c r="SUU36" s="49"/>
      <c r="SUV36" s="49"/>
      <c r="SUW36" s="24"/>
      <c r="SUX36" s="24"/>
      <c r="SUY36" s="23"/>
      <c r="SUZ36" s="23"/>
      <c r="SVA36" s="48"/>
      <c r="SVB36" s="48"/>
      <c r="SVC36" s="48"/>
      <c r="SVD36" s="48"/>
      <c r="SVE36" s="49"/>
      <c r="SVF36" s="49"/>
      <c r="SVG36" s="49"/>
      <c r="SVH36" s="49"/>
      <c r="SVI36" s="24"/>
      <c r="SVJ36" s="24"/>
      <c r="SVK36" s="23"/>
      <c r="SVL36" s="23"/>
      <c r="SVM36" s="48"/>
      <c r="SVN36" s="48"/>
      <c r="SVO36" s="48"/>
      <c r="SVP36" s="48"/>
      <c r="SVQ36" s="49"/>
      <c r="SVR36" s="49"/>
      <c r="SVS36" s="49"/>
      <c r="SVT36" s="49"/>
      <c r="SVU36" s="24"/>
      <c r="SVV36" s="24"/>
      <c r="SVW36" s="23"/>
      <c r="SVX36" s="23"/>
      <c r="SVY36" s="48"/>
      <c r="SVZ36" s="48"/>
      <c r="SWA36" s="48"/>
      <c r="SWB36" s="48"/>
      <c r="SWC36" s="49"/>
      <c r="SWD36" s="49"/>
      <c r="SWE36" s="49"/>
      <c r="SWF36" s="49"/>
      <c r="SWG36" s="24"/>
      <c r="SWH36" s="24"/>
      <c r="SWI36" s="23"/>
      <c r="SWJ36" s="23"/>
      <c r="SWK36" s="48"/>
      <c r="SWL36" s="48"/>
      <c r="SWM36" s="48"/>
      <c r="SWN36" s="48"/>
      <c r="SWO36" s="49"/>
      <c r="SWP36" s="49"/>
      <c r="SWQ36" s="49"/>
      <c r="SWR36" s="49"/>
      <c r="SWS36" s="24"/>
      <c r="SWT36" s="24"/>
      <c r="SWU36" s="23"/>
      <c r="SWV36" s="23"/>
      <c r="SWW36" s="48"/>
      <c r="SWX36" s="48"/>
      <c r="SWY36" s="48"/>
      <c r="SWZ36" s="48"/>
      <c r="SXA36" s="49"/>
      <c r="SXB36" s="49"/>
      <c r="SXC36" s="49"/>
      <c r="SXD36" s="49"/>
      <c r="SXE36" s="24"/>
      <c r="SXF36" s="24"/>
      <c r="SXG36" s="23"/>
      <c r="SXH36" s="23"/>
      <c r="SXI36" s="48"/>
      <c r="SXJ36" s="48"/>
      <c r="SXK36" s="48"/>
      <c r="SXL36" s="48"/>
      <c r="SXM36" s="49"/>
      <c r="SXN36" s="49"/>
      <c r="SXO36" s="49"/>
      <c r="SXP36" s="49"/>
      <c r="SXQ36" s="24"/>
      <c r="SXR36" s="24"/>
      <c r="SXS36" s="23"/>
      <c r="SXT36" s="23"/>
      <c r="SXU36" s="48"/>
      <c r="SXV36" s="48"/>
      <c r="SXW36" s="48"/>
      <c r="SXX36" s="48"/>
      <c r="SXY36" s="49"/>
      <c r="SXZ36" s="49"/>
      <c r="SYA36" s="49"/>
      <c r="SYB36" s="49"/>
      <c r="SYC36" s="24"/>
      <c r="SYD36" s="24"/>
      <c r="SYE36" s="23"/>
      <c r="SYF36" s="23"/>
      <c r="SYG36" s="48"/>
      <c r="SYH36" s="48"/>
      <c r="SYI36" s="48"/>
      <c r="SYJ36" s="48"/>
      <c r="SYK36" s="49"/>
      <c r="SYL36" s="49"/>
      <c r="SYM36" s="49"/>
      <c r="SYN36" s="49"/>
      <c r="SYO36" s="24"/>
      <c r="SYP36" s="24"/>
      <c r="SYQ36" s="23"/>
      <c r="SYR36" s="23"/>
      <c r="SYS36" s="48"/>
      <c r="SYT36" s="48"/>
      <c r="SYU36" s="48"/>
      <c r="SYV36" s="48"/>
      <c r="SYW36" s="49"/>
      <c r="SYX36" s="49"/>
      <c r="SYY36" s="49"/>
      <c r="SYZ36" s="49"/>
      <c r="SZA36" s="24"/>
      <c r="SZB36" s="24"/>
      <c r="SZC36" s="23"/>
      <c r="SZD36" s="23"/>
      <c r="SZE36" s="48"/>
      <c r="SZF36" s="48"/>
      <c r="SZG36" s="48"/>
      <c r="SZH36" s="48"/>
      <c r="SZI36" s="49"/>
      <c r="SZJ36" s="49"/>
      <c r="SZK36" s="49"/>
      <c r="SZL36" s="49"/>
      <c r="SZM36" s="24"/>
      <c r="SZN36" s="24"/>
      <c r="SZO36" s="23"/>
      <c r="SZP36" s="23"/>
      <c r="SZQ36" s="48"/>
      <c r="SZR36" s="48"/>
      <c r="SZS36" s="48"/>
      <c r="SZT36" s="48"/>
      <c r="SZU36" s="49"/>
      <c r="SZV36" s="49"/>
      <c r="SZW36" s="49"/>
      <c r="SZX36" s="49"/>
      <c r="SZY36" s="24"/>
      <c r="SZZ36" s="24"/>
      <c r="TAA36" s="23"/>
      <c r="TAB36" s="23"/>
      <c r="TAC36" s="48"/>
      <c r="TAD36" s="48"/>
      <c r="TAE36" s="48"/>
      <c r="TAF36" s="48"/>
      <c r="TAG36" s="49"/>
      <c r="TAH36" s="49"/>
      <c r="TAI36" s="49"/>
      <c r="TAJ36" s="49"/>
      <c r="TAK36" s="24"/>
      <c r="TAL36" s="24"/>
      <c r="TAM36" s="23"/>
      <c r="TAN36" s="23"/>
      <c r="TAO36" s="48"/>
      <c r="TAP36" s="48"/>
      <c r="TAQ36" s="48"/>
      <c r="TAR36" s="48"/>
      <c r="TAS36" s="49"/>
      <c r="TAT36" s="49"/>
      <c r="TAU36" s="49"/>
      <c r="TAV36" s="49"/>
      <c r="TAW36" s="24"/>
      <c r="TAX36" s="24"/>
      <c r="TAY36" s="23"/>
      <c r="TAZ36" s="23"/>
      <c r="TBA36" s="48"/>
      <c r="TBB36" s="48"/>
      <c r="TBC36" s="48"/>
      <c r="TBD36" s="48"/>
      <c r="TBE36" s="49"/>
      <c r="TBF36" s="49"/>
      <c r="TBG36" s="49"/>
      <c r="TBH36" s="49"/>
      <c r="TBI36" s="24"/>
      <c r="TBJ36" s="24"/>
      <c r="TBK36" s="23"/>
      <c r="TBL36" s="23"/>
      <c r="TBM36" s="48"/>
      <c r="TBN36" s="48"/>
      <c r="TBO36" s="48"/>
      <c r="TBP36" s="48"/>
      <c r="TBQ36" s="49"/>
      <c r="TBR36" s="49"/>
      <c r="TBS36" s="49"/>
      <c r="TBT36" s="49"/>
      <c r="TBU36" s="24"/>
      <c r="TBV36" s="24"/>
      <c r="TBW36" s="23"/>
      <c r="TBX36" s="23"/>
      <c r="TBY36" s="48"/>
      <c r="TBZ36" s="48"/>
      <c r="TCA36" s="48"/>
      <c r="TCB36" s="48"/>
      <c r="TCC36" s="49"/>
      <c r="TCD36" s="49"/>
      <c r="TCE36" s="49"/>
      <c r="TCF36" s="49"/>
      <c r="TCG36" s="24"/>
      <c r="TCH36" s="24"/>
      <c r="TCI36" s="23"/>
      <c r="TCJ36" s="23"/>
      <c r="TCK36" s="48"/>
      <c r="TCL36" s="48"/>
      <c r="TCM36" s="48"/>
      <c r="TCN36" s="48"/>
      <c r="TCO36" s="49"/>
      <c r="TCP36" s="49"/>
      <c r="TCQ36" s="49"/>
      <c r="TCR36" s="49"/>
      <c r="TCS36" s="24"/>
      <c r="TCT36" s="24"/>
      <c r="TCU36" s="23"/>
      <c r="TCV36" s="23"/>
      <c r="TCW36" s="48"/>
      <c r="TCX36" s="48"/>
      <c r="TCY36" s="48"/>
      <c r="TCZ36" s="48"/>
      <c r="TDA36" s="49"/>
      <c r="TDB36" s="49"/>
      <c r="TDC36" s="49"/>
      <c r="TDD36" s="49"/>
      <c r="TDE36" s="24"/>
      <c r="TDF36" s="24"/>
      <c r="TDG36" s="23"/>
      <c r="TDH36" s="23"/>
      <c r="TDI36" s="48"/>
      <c r="TDJ36" s="48"/>
      <c r="TDK36" s="48"/>
      <c r="TDL36" s="48"/>
      <c r="TDM36" s="49"/>
      <c r="TDN36" s="49"/>
      <c r="TDO36" s="49"/>
      <c r="TDP36" s="49"/>
      <c r="TDQ36" s="24"/>
      <c r="TDR36" s="24"/>
      <c r="TDS36" s="23"/>
      <c r="TDT36" s="23"/>
      <c r="TDU36" s="48"/>
      <c r="TDV36" s="48"/>
      <c r="TDW36" s="48"/>
      <c r="TDX36" s="48"/>
      <c r="TDY36" s="49"/>
      <c r="TDZ36" s="49"/>
      <c r="TEA36" s="49"/>
      <c r="TEB36" s="49"/>
      <c r="TEC36" s="24"/>
      <c r="TED36" s="24"/>
      <c r="TEE36" s="23"/>
      <c r="TEF36" s="23"/>
      <c r="TEG36" s="48"/>
      <c r="TEH36" s="48"/>
      <c r="TEI36" s="48"/>
      <c r="TEJ36" s="48"/>
      <c r="TEK36" s="49"/>
      <c r="TEL36" s="49"/>
      <c r="TEM36" s="49"/>
      <c r="TEN36" s="49"/>
      <c r="TEO36" s="24"/>
      <c r="TEP36" s="24"/>
      <c r="TEQ36" s="23"/>
      <c r="TER36" s="23"/>
      <c r="TES36" s="48"/>
      <c r="TET36" s="48"/>
      <c r="TEU36" s="48"/>
      <c r="TEV36" s="48"/>
      <c r="TEW36" s="49"/>
      <c r="TEX36" s="49"/>
      <c r="TEY36" s="49"/>
      <c r="TEZ36" s="49"/>
      <c r="TFA36" s="24"/>
      <c r="TFB36" s="24"/>
      <c r="TFC36" s="23"/>
      <c r="TFD36" s="23"/>
      <c r="TFE36" s="48"/>
      <c r="TFF36" s="48"/>
      <c r="TFG36" s="48"/>
      <c r="TFH36" s="48"/>
      <c r="TFI36" s="49"/>
      <c r="TFJ36" s="49"/>
      <c r="TFK36" s="49"/>
      <c r="TFL36" s="49"/>
      <c r="TFM36" s="24"/>
      <c r="TFN36" s="24"/>
      <c r="TFO36" s="23"/>
      <c r="TFP36" s="23"/>
      <c r="TFQ36" s="48"/>
      <c r="TFR36" s="48"/>
      <c r="TFS36" s="48"/>
      <c r="TFT36" s="48"/>
      <c r="TFU36" s="49"/>
      <c r="TFV36" s="49"/>
      <c r="TFW36" s="49"/>
      <c r="TFX36" s="49"/>
      <c r="TFY36" s="24"/>
      <c r="TFZ36" s="24"/>
      <c r="TGA36" s="23"/>
      <c r="TGB36" s="23"/>
      <c r="TGC36" s="48"/>
      <c r="TGD36" s="48"/>
      <c r="TGE36" s="48"/>
      <c r="TGF36" s="48"/>
      <c r="TGG36" s="49"/>
      <c r="TGH36" s="49"/>
      <c r="TGI36" s="49"/>
      <c r="TGJ36" s="49"/>
      <c r="TGK36" s="24"/>
      <c r="TGL36" s="24"/>
      <c r="TGM36" s="23"/>
      <c r="TGN36" s="23"/>
      <c r="TGO36" s="48"/>
      <c r="TGP36" s="48"/>
      <c r="TGQ36" s="48"/>
      <c r="TGR36" s="48"/>
      <c r="TGS36" s="49"/>
      <c r="TGT36" s="49"/>
      <c r="TGU36" s="49"/>
      <c r="TGV36" s="49"/>
      <c r="TGW36" s="24"/>
      <c r="TGX36" s="24"/>
      <c r="TGY36" s="23"/>
      <c r="TGZ36" s="23"/>
      <c r="THA36" s="48"/>
      <c r="THB36" s="48"/>
      <c r="THC36" s="48"/>
      <c r="THD36" s="48"/>
      <c r="THE36" s="49"/>
      <c r="THF36" s="49"/>
      <c r="THG36" s="49"/>
      <c r="THH36" s="49"/>
      <c r="THI36" s="24"/>
      <c r="THJ36" s="24"/>
      <c r="THK36" s="23"/>
      <c r="THL36" s="23"/>
      <c r="THM36" s="48"/>
      <c r="THN36" s="48"/>
      <c r="THO36" s="48"/>
      <c r="THP36" s="48"/>
      <c r="THQ36" s="49"/>
      <c r="THR36" s="49"/>
      <c r="THS36" s="49"/>
      <c r="THT36" s="49"/>
      <c r="THU36" s="24"/>
      <c r="THV36" s="24"/>
      <c r="THW36" s="23"/>
      <c r="THX36" s="23"/>
      <c r="THY36" s="48"/>
      <c r="THZ36" s="48"/>
      <c r="TIA36" s="48"/>
      <c r="TIB36" s="48"/>
      <c r="TIC36" s="49"/>
      <c r="TID36" s="49"/>
      <c r="TIE36" s="49"/>
      <c r="TIF36" s="49"/>
      <c r="TIG36" s="24"/>
      <c r="TIH36" s="24"/>
      <c r="TII36" s="23"/>
      <c r="TIJ36" s="23"/>
      <c r="TIK36" s="48"/>
      <c r="TIL36" s="48"/>
      <c r="TIM36" s="48"/>
      <c r="TIN36" s="48"/>
      <c r="TIO36" s="49"/>
      <c r="TIP36" s="49"/>
      <c r="TIQ36" s="49"/>
      <c r="TIR36" s="49"/>
      <c r="TIS36" s="24"/>
      <c r="TIT36" s="24"/>
      <c r="TIU36" s="23"/>
      <c r="TIV36" s="23"/>
      <c r="TIW36" s="48"/>
      <c r="TIX36" s="48"/>
      <c r="TIY36" s="48"/>
      <c r="TIZ36" s="48"/>
      <c r="TJA36" s="49"/>
      <c r="TJB36" s="49"/>
      <c r="TJC36" s="49"/>
      <c r="TJD36" s="49"/>
      <c r="TJE36" s="24"/>
      <c r="TJF36" s="24"/>
      <c r="TJG36" s="23"/>
      <c r="TJH36" s="23"/>
      <c r="TJI36" s="48"/>
      <c r="TJJ36" s="48"/>
      <c r="TJK36" s="48"/>
      <c r="TJL36" s="48"/>
      <c r="TJM36" s="49"/>
      <c r="TJN36" s="49"/>
      <c r="TJO36" s="49"/>
      <c r="TJP36" s="49"/>
      <c r="TJQ36" s="24"/>
      <c r="TJR36" s="24"/>
      <c r="TJS36" s="23"/>
      <c r="TJT36" s="23"/>
      <c r="TJU36" s="48"/>
      <c r="TJV36" s="48"/>
      <c r="TJW36" s="48"/>
      <c r="TJX36" s="48"/>
      <c r="TJY36" s="49"/>
      <c r="TJZ36" s="49"/>
      <c r="TKA36" s="49"/>
      <c r="TKB36" s="49"/>
      <c r="TKC36" s="24"/>
      <c r="TKD36" s="24"/>
      <c r="TKE36" s="23"/>
      <c r="TKF36" s="23"/>
      <c r="TKG36" s="48"/>
      <c r="TKH36" s="48"/>
      <c r="TKI36" s="48"/>
      <c r="TKJ36" s="48"/>
      <c r="TKK36" s="49"/>
      <c r="TKL36" s="49"/>
      <c r="TKM36" s="49"/>
      <c r="TKN36" s="49"/>
      <c r="TKO36" s="24"/>
      <c r="TKP36" s="24"/>
      <c r="TKQ36" s="23"/>
      <c r="TKR36" s="23"/>
      <c r="TKS36" s="48"/>
      <c r="TKT36" s="48"/>
      <c r="TKU36" s="48"/>
      <c r="TKV36" s="48"/>
      <c r="TKW36" s="49"/>
      <c r="TKX36" s="49"/>
      <c r="TKY36" s="49"/>
      <c r="TKZ36" s="49"/>
      <c r="TLA36" s="24"/>
      <c r="TLB36" s="24"/>
      <c r="TLC36" s="23"/>
      <c r="TLD36" s="23"/>
      <c r="TLE36" s="48"/>
      <c r="TLF36" s="48"/>
      <c r="TLG36" s="48"/>
      <c r="TLH36" s="48"/>
      <c r="TLI36" s="49"/>
      <c r="TLJ36" s="49"/>
      <c r="TLK36" s="49"/>
      <c r="TLL36" s="49"/>
      <c r="TLM36" s="24"/>
      <c r="TLN36" s="24"/>
      <c r="TLO36" s="23"/>
      <c r="TLP36" s="23"/>
      <c r="TLQ36" s="48"/>
      <c r="TLR36" s="48"/>
      <c r="TLS36" s="48"/>
      <c r="TLT36" s="48"/>
      <c r="TLU36" s="49"/>
      <c r="TLV36" s="49"/>
      <c r="TLW36" s="49"/>
      <c r="TLX36" s="49"/>
      <c r="TLY36" s="24"/>
      <c r="TLZ36" s="24"/>
      <c r="TMA36" s="23"/>
      <c r="TMB36" s="23"/>
      <c r="TMC36" s="48"/>
      <c r="TMD36" s="48"/>
      <c r="TME36" s="48"/>
      <c r="TMF36" s="48"/>
      <c r="TMG36" s="49"/>
      <c r="TMH36" s="49"/>
      <c r="TMI36" s="49"/>
      <c r="TMJ36" s="49"/>
      <c r="TMK36" s="24"/>
      <c r="TML36" s="24"/>
      <c r="TMM36" s="23"/>
      <c r="TMN36" s="23"/>
      <c r="TMO36" s="48"/>
      <c r="TMP36" s="48"/>
      <c r="TMQ36" s="48"/>
      <c r="TMR36" s="48"/>
      <c r="TMS36" s="49"/>
      <c r="TMT36" s="49"/>
      <c r="TMU36" s="49"/>
      <c r="TMV36" s="49"/>
      <c r="TMW36" s="24"/>
      <c r="TMX36" s="24"/>
      <c r="TMY36" s="23"/>
      <c r="TMZ36" s="23"/>
      <c r="TNA36" s="48"/>
      <c r="TNB36" s="48"/>
      <c r="TNC36" s="48"/>
      <c r="TND36" s="48"/>
      <c r="TNE36" s="49"/>
      <c r="TNF36" s="49"/>
      <c r="TNG36" s="49"/>
      <c r="TNH36" s="49"/>
      <c r="TNI36" s="24"/>
      <c r="TNJ36" s="24"/>
      <c r="TNK36" s="23"/>
      <c r="TNL36" s="23"/>
      <c r="TNM36" s="48"/>
      <c r="TNN36" s="48"/>
      <c r="TNO36" s="48"/>
      <c r="TNP36" s="48"/>
      <c r="TNQ36" s="49"/>
      <c r="TNR36" s="49"/>
      <c r="TNS36" s="49"/>
      <c r="TNT36" s="49"/>
      <c r="TNU36" s="24"/>
      <c r="TNV36" s="24"/>
      <c r="TNW36" s="23"/>
      <c r="TNX36" s="23"/>
      <c r="TNY36" s="48"/>
      <c r="TNZ36" s="48"/>
      <c r="TOA36" s="48"/>
      <c r="TOB36" s="48"/>
      <c r="TOC36" s="49"/>
      <c r="TOD36" s="49"/>
      <c r="TOE36" s="49"/>
      <c r="TOF36" s="49"/>
      <c r="TOG36" s="24"/>
      <c r="TOH36" s="24"/>
      <c r="TOI36" s="23"/>
      <c r="TOJ36" s="23"/>
      <c r="TOK36" s="48"/>
      <c r="TOL36" s="48"/>
      <c r="TOM36" s="48"/>
      <c r="TON36" s="48"/>
      <c r="TOO36" s="49"/>
      <c r="TOP36" s="49"/>
      <c r="TOQ36" s="49"/>
      <c r="TOR36" s="49"/>
      <c r="TOS36" s="24"/>
      <c r="TOT36" s="24"/>
      <c r="TOU36" s="23"/>
      <c r="TOV36" s="23"/>
      <c r="TOW36" s="48"/>
      <c r="TOX36" s="48"/>
      <c r="TOY36" s="48"/>
      <c r="TOZ36" s="48"/>
      <c r="TPA36" s="49"/>
      <c r="TPB36" s="49"/>
      <c r="TPC36" s="49"/>
      <c r="TPD36" s="49"/>
      <c r="TPE36" s="24"/>
      <c r="TPF36" s="24"/>
      <c r="TPG36" s="23"/>
      <c r="TPH36" s="23"/>
      <c r="TPI36" s="48"/>
      <c r="TPJ36" s="48"/>
      <c r="TPK36" s="48"/>
      <c r="TPL36" s="48"/>
      <c r="TPM36" s="49"/>
      <c r="TPN36" s="49"/>
      <c r="TPO36" s="49"/>
      <c r="TPP36" s="49"/>
      <c r="TPQ36" s="24"/>
      <c r="TPR36" s="24"/>
      <c r="TPS36" s="23"/>
      <c r="TPT36" s="23"/>
      <c r="TPU36" s="48"/>
      <c r="TPV36" s="48"/>
      <c r="TPW36" s="48"/>
      <c r="TPX36" s="48"/>
      <c r="TPY36" s="49"/>
      <c r="TPZ36" s="49"/>
      <c r="TQA36" s="49"/>
      <c r="TQB36" s="49"/>
      <c r="TQC36" s="24"/>
      <c r="TQD36" s="24"/>
      <c r="TQE36" s="23"/>
      <c r="TQF36" s="23"/>
      <c r="TQG36" s="48"/>
      <c r="TQH36" s="48"/>
      <c r="TQI36" s="48"/>
      <c r="TQJ36" s="48"/>
      <c r="TQK36" s="49"/>
      <c r="TQL36" s="49"/>
      <c r="TQM36" s="49"/>
      <c r="TQN36" s="49"/>
      <c r="TQO36" s="24"/>
      <c r="TQP36" s="24"/>
      <c r="TQQ36" s="23"/>
      <c r="TQR36" s="23"/>
      <c r="TQS36" s="48"/>
      <c r="TQT36" s="48"/>
      <c r="TQU36" s="48"/>
      <c r="TQV36" s="48"/>
      <c r="TQW36" s="49"/>
      <c r="TQX36" s="49"/>
      <c r="TQY36" s="49"/>
      <c r="TQZ36" s="49"/>
      <c r="TRA36" s="24"/>
      <c r="TRB36" s="24"/>
      <c r="TRC36" s="23"/>
      <c r="TRD36" s="23"/>
      <c r="TRE36" s="48"/>
      <c r="TRF36" s="48"/>
      <c r="TRG36" s="48"/>
      <c r="TRH36" s="48"/>
      <c r="TRI36" s="49"/>
      <c r="TRJ36" s="49"/>
      <c r="TRK36" s="49"/>
      <c r="TRL36" s="49"/>
      <c r="TRM36" s="24"/>
      <c r="TRN36" s="24"/>
      <c r="TRO36" s="23"/>
      <c r="TRP36" s="23"/>
      <c r="TRQ36" s="48"/>
      <c r="TRR36" s="48"/>
      <c r="TRS36" s="48"/>
      <c r="TRT36" s="48"/>
      <c r="TRU36" s="49"/>
      <c r="TRV36" s="49"/>
      <c r="TRW36" s="49"/>
      <c r="TRX36" s="49"/>
      <c r="TRY36" s="24"/>
      <c r="TRZ36" s="24"/>
      <c r="TSA36" s="23"/>
      <c r="TSB36" s="23"/>
      <c r="TSC36" s="48"/>
      <c r="TSD36" s="48"/>
      <c r="TSE36" s="48"/>
      <c r="TSF36" s="48"/>
      <c r="TSG36" s="49"/>
      <c r="TSH36" s="49"/>
      <c r="TSI36" s="49"/>
      <c r="TSJ36" s="49"/>
      <c r="TSK36" s="24"/>
      <c r="TSL36" s="24"/>
      <c r="TSM36" s="23"/>
      <c r="TSN36" s="23"/>
      <c r="TSO36" s="48"/>
      <c r="TSP36" s="48"/>
      <c r="TSQ36" s="48"/>
      <c r="TSR36" s="48"/>
      <c r="TSS36" s="49"/>
      <c r="TST36" s="49"/>
      <c r="TSU36" s="49"/>
      <c r="TSV36" s="49"/>
      <c r="TSW36" s="24"/>
      <c r="TSX36" s="24"/>
      <c r="TSY36" s="23"/>
      <c r="TSZ36" s="23"/>
      <c r="TTA36" s="48"/>
      <c r="TTB36" s="48"/>
      <c r="TTC36" s="48"/>
      <c r="TTD36" s="48"/>
      <c r="TTE36" s="49"/>
      <c r="TTF36" s="49"/>
      <c r="TTG36" s="49"/>
      <c r="TTH36" s="49"/>
      <c r="TTI36" s="24"/>
      <c r="TTJ36" s="24"/>
      <c r="TTK36" s="23"/>
      <c r="TTL36" s="23"/>
      <c r="TTM36" s="48"/>
      <c r="TTN36" s="48"/>
      <c r="TTO36" s="48"/>
      <c r="TTP36" s="48"/>
      <c r="TTQ36" s="49"/>
      <c r="TTR36" s="49"/>
      <c r="TTS36" s="49"/>
      <c r="TTT36" s="49"/>
      <c r="TTU36" s="24"/>
      <c r="TTV36" s="24"/>
      <c r="TTW36" s="23"/>
      <c r="TTX36" s="23"/>
      <c r="TTY36" s="48"/>
      <c r="TTZ36" s="48"/>
      <c r="TUA36" s="48"/>
      <c r="TUB36" s="48"/>
      <c r="TUC36" s="49"/>
      <c r="TUD36" s="49"/>
      <c r="TUE36" s="49"/>
      <c r="TUF36" s="49"/>
      <c r="TUG36" s="24"/>
      <c r="TUH36" s="24"/>
      <c r="TUI36" s="23"/>
      <c r="TUJ36" s="23"/>
      <c r="TUK36" s="48"/>
      <c r="TUL36" s="48"/>
      <c r="TUM36" s="48"/>
      <c r="TUN36" s="48"/>
      <c r="TUO36" s="49"/>
      <c r="TUP36" s="49"/>
      <c r="TUQ36" s="49"/>
      <c r="TUR36" s="49"/>
      <c r="TUS36" s="24"/>
      <c r="TUT36" s="24"/>
      <c r="TUU36" s="23"/>
      <c r="TUV36" s="23"/>
      <c r="TUW36" s="48"/>
      <c r="TUX36" s="48"/>
      <c r="TUY36" s="48"/>
      <c r="TUZ36" s="48"/>
      <c r="TVA36" s="49"/>
      <c r="TVB36" s="49"/>
      <c r="TVC36" s="49"/>
      <c r="TVD36" s="49"/>
      <c r="TVE36" s="24"/>
      <c r="TVF36" s="24"/>
      <c r="TVG36" s="23"/>
      <c r="TVH36" s="23"/>
      <c r="TVI36" s="48"/>
      <c r="TVJ36" s="48"/>
      <c r="TVK36" s="48"/>
      <c r="TVL36" s="48"/>
      <c r="TVM36" s="49"/>
      <c r="TVN36" s="49"/>
      <c r="TVO36" s="49"/>
      <c r="TVP36" s="49"/>
      <c r="TVQ36" s="24"/>
      <c r="TVR36" s="24"/>
      <c r="TVS36" s="23"/>
      <c r="TVT36" s="23"/>
      <c r="TVU36" s="48"/>
      <c r="TVV36" s="48"/>
      <c r="TVW36" s="48"/>
      <c r="TVX36" s="48"/>
      <c r="TVY36" s="49"/>
      <c r="TVZ36" s="49"/>
      <c r="TWA36" s="49"/>
      <c r="TWB36" s="49"/>
      <c r="TWC36" s="24"/>
      <c r="TWD36" s="24"/>
      <c r="TWE36" s="23"/>
      <c r="TWF36" s="23"/>
      <c r="TWG36" s="48"/>
      <c r="TWH36" s="48"/>
      <c r="TWI36" s="48"/>
      <c r="TWJ36" s="48"/>
      <c r="TWK36" s="49"/>
      <c r="TWL36" s="49"/>
      <c r="TWM36" s="49"/>
      <c r="TWN36" s="49"/>
      <c r="TWO36" s="24"/>
      <c r="TWP36" s="24"/>
      <c r="TWQ36" s="23"/>
      <c r="TWR36" s="23"/>
      <c r="TWS36" s="48"/>
      <c r="TWT36" s="48"/>
      <c r="TWU36" s="48"/>
      <c r="TWV36" s="48"/>
      <c r="TWW36" s="49"/>
      <c r="TWX36" s="49"/>
      <c r="TWY36" s="49"/>
      <c r="TWZ36" s="49"/>
      <c r="TXA36" s="24"/>
      <c r="TXB36" s="24"/>
      <c r="TXC36" s="23"/>
      <c r="TXD36" s="23"/>
      <c r="TXE36" s="48"/>
      <c r="TXF36" s="48"/>
      <c r="TXG36" s="48"/>
      <c r="TXH36" s="48"/>
      <c r="TXI36" s="49"/>
      <c r="TXJ36" s="49"/>
      <c r="TXK36" s="49"/>
      <c r="TXL36" s="49"/>
      <c r="TXM36" s="24"/>
      <c r="TXN36" s="24"/>
      <c r="TXO36" s="23"/>
      <c r="TXP36" s="23"/>
      <c r="TXQ36" s="48"/>
      <c r="TXR36" s="48"/>
      <c r="TXS36" s="48"/>
      <c r="TXT36" s="48"/>
      <c r="TXU36" s="49"/>
      <c r="TXV36" s="49"/>
      <c r="TXW36" s="49"/>
      <c r="TXX36" s="49"/>
      <c r="TXY36" s="24"/>
      <c r="TXZ36" s="24"/>
      <c r="TYA36" s="23"/>
      <c r="TYB36" s="23"/>
      <c r="TYC36" s="48"/>
      <c r="TYD36" s="48"/>
      <c r="TYE36" s="48"/>
      <c r="TYF36" s="48"/>
      <c r="TYG36" s="49"/>
      <c r="TYH36" s="49"/>
      <c r="TYI36" s="49"/>
      <c r="TYJ36" s="49"/>
      <c r="TYK36" s="24"/>
      <c r="TYL36" s="24"/>
      <c r="TYM36" s="23"/>
      <c r="TYN36" s="23"/>
      <c r="TYO36" s="48"/>
      <c r="TYP36" s="48"/>
      <c r="TYQ36" s="48"/>
      <c r="TYR36" s="48"/>
      <c r="TYS36" s="49"/>
      <c r="TYT36" s="49"/>
      <c r="TYU36" s="49"/>
      <c r="TYV36" s="49"/>
      <c r="TYW36" s="24"/>
      <c r="TYX36" s="24"/>
      <c r="TYY36" s="23"/>
      <c r="TYZ36" s="23"/>
      <c r="TZA36" s="48"/>
      <c r="TZB36" s="48"/>
      <c r="TZC36" s="48"/>
      <c r="TZD36" s="48"/>
      <c r="TZE36" s="49"/>
      <c r="TZF36" s="49"/>
      <c r="TZG36" s="49"/>
      <c r="TZH36" s="49"/>
      <c r="TZI36" s="24"/>
      <c r="TZJ36" s="24"/>
      <c r="TZK36" s="23"/>
      <c r="TZL36" s="23"/>
      <c r="TZM36" s="48"/>
      <c r="TZN36" s="48"/>
      <c r="TZO36" s="48"/>
      <c r="TZP36" s="48"/>
      <c r="TZQ36" s="49"/>
      <c r="TZR36" s="49"/>
      <c r="TZS36" s="49"/>
      <c r="TZT36" s="49"/>
      <c r="TZU36" s="24"/>
      <c r="TZV36" s="24"/>
      <c r="TZW36" s="23"/>
      <c r="TZX36" s="23"/>
      <c r="TZY36" s="48"/>
      <c r="TZZ36" s="48"/>
      <c r="UAA36" s="48"/>
      <c r="UAB36" s="48"/>
      <c r="UAC36" s="49"/>
      <c r="UAD36" s="49"/>
      <c r="UAE36" s="49"/>
      <c r="UAF36" s="49"/>
      <c r="UAG36" s="24"/>
      <c r="UAH36" s="24"/>
      <c r="UAI36" s="23"/>
      <c r="UAJ36" s="23"/>
      <c r="UAK36" s="48"/>
      <c r="UAL36" s="48"/>
      <c r="UAM36" s="48"/>
      <c r="UAN36" s="48"/>
      <c r="UAO36" s="49"/>
      <c r="UAP36" s="49"/>
      <c r="UAQ36" s="49"/>
      <c r="UAR36" s="49"/>
      <c r="UAS36" s="24"/>
      <c r="UAT36" s="24"/>
      <c r="UAU36" s="23"/>
      <c r="UAV36" s="23"/>
      <c r="UAW36" s="48"/>
      <c r="UAX36" s="48"/>
      <c r="UAY36" s="48"/>
      <c r="UAZ36" s="48"/>
      <c r="UBA36" s="49"/>
      <c r="UBB36" s="49"/>
      <c r="UBC36" s="49"/>
      <c r="UBD36" s="49"/>
      <c r="UBE36" s="24"/>
      <c r="UBF36" s="24"/>
      <c r="UBG36" s="23"/>
      <c r="UBH36" s="23"/>
      <c r="UBI36" s="48"/>
      <c r="UBJ36" s="48"/>
      <c r="UBK36" s="48"/>
      <c r="UBL36" s="48"/>
      <c r="UBM36" s="49"/>
      <c r="UBN36" s="49"/>
      <c r="UBO36" s="49"/>
      <c r="UBP36" s="49"/>
      <c r="UBQ36" s="24"/>
      <c r="UBR36" s="24"/>
      <c r="UBS36" s="23"/>
      <c r="UBT36" s="23"/>
      <c r="UBU36" s="48"/>
      <c r="UBV36" s="48"/>
      <c r="UBW36" s="48"/>
      <c r="UBX36" s="48"/>
      <c r="UBY36" s="49"/>
      <c r="UBZ36" s="49"/>
      <c r="UCA36" s="49"/>
      <c r="UCB36" s="49"/>
      <c r="UCC36" s="24"/>
      <c r="UCD36" s="24"/>
      <c r="UCE36" s="23"/>
      <c r="UCF36" s="23"/>
      <c r="UCG36" s="48"/>
      <c r="UCH36" s="48"/>
      <c r="UCI36" s="48"/>
      <c r="UCJ36" s="48"/>
      <c r="UCK36" s="49"/>
      <c r="UCL36" s="49"/>
      <c r="UCM36" s="49"/>
      <c r="UCN36" s="49"/>
      <c r="UCO36" s="24"/>
      <c r="UCP36" s="24"/>
      <c r="UCQ36" s="23"/>
      <c r="UCR36" s="23"/>
      <c r="UCS36" s="48"/>
      <c r="UCT36" s="48"/>
      <c r="UCU36" s="48"/>
      <c r="UCV36" s="48"/>
      <c r="UCW36" s="49"/>
      <c r="UCX36" s="49"/>
      <c r="UCY36" s="49"/>
      <c r="UCZ36" s="49"/>
      <c r="UDA36" s="24"/>
      <c r="UDB36" s="24"/>
      <c r="UDC36" s="23"/>
      <c r="UDD36" s="23"/>
      <c r="UDE36" s="48"/>
      <c r="UDF36" s="48"/>
      <c r="UDG36" s="48"/>
      <c r="UDH36" s="48"/>
      <c r="UDI36" s="49"/>
      <c r="UDJ36" s="49"/>
      <c r="UDK36" s="49"/>
      <c r="UDL36" s="49"/>
      <c r="UDM36" s="24"/>
      <c r="UDN36" s="24"/>
      <c r="UDO36" s="23"/>
      <c r="UDP36" s="23"/>
      <c r="UDQ36" s="48"/>
      <c r="UDR36" s="48"/>
      <c r="UDS36" s="48"/>
      <c r="UDT36" s="48"/>
      <c r="UDU36" s="49"/>
      <c r="UDV36" s="49"/>
      <c r="UDW36" s="49"/>
      <c r="UDX36" s="49"/>
      <c r="UDY36" s="24"/>
      <c r="UDZ36" s="24"/>
      <c r="UEA36" s="23"/>
      <c r="UEB36" s="23"/>
      <c r="UEC36" s="48"/>
      <c r="UED36" s="48"/>
      <c r="UEE36" s="48"/>
      <c r="UEF36" s="48"/>
      <c r="UEG36" s="49"/>
      <c r="UEH36" s="49"/>
      <c r="UEI36" s="49"/>
      <c r="UEJ36" s="49"/>
      <c r="UEK36" s="24"/>
      <c r="UEL36" s="24"/>
      <c r="UEM36" s="23"/>
      <c r="UEN36" s="23"/>
      <c r="UEO36" s="48"/>
      <c r="UEP36" s="48"/>
      <c r="UEQ36" s="48"/>
      <c r="UER36" s="48"/>
      <c r="UES36" s="49"/>
      <c r="UET36" s="49"/>
      <c r="UEU36" s="49"/>
      <c r="UEV36" s="49"/>
      <c r="UEW36" s="24"/>
      <c r="UEX36" s="24"/>
      <c r="UEY36" s="23"/>
      <c r="UEZ36" s="23"/>
      <c r="UFA36" s="48"/>
      <c r="UFB36" s="48"/>
      <c r="UFC36" s="48"/>
      <c r="UFD36" s="48"/>
      <c r="UFE36" s="49"/>
      <c r="UFF36" s="49"/>
      <c r="UFG36" s="49"/>
      <c r="UFH36" s="49"/>
      <c r="UFI36" s="24"/>
      <c r="UFJ36" s="24"/>
      <c r="UFK36" s="23"/>
      <c r="UFL36" s="23"/>
      <c r="UFM36" s="48"/>
      <c r="UFN36" s="48"/>
      <c r="UFO36" s="48"/>
      <c r="UFP36" s="48"/>
      <c r="UFQ36" s="49"/>
      <c r="UFR36" s="49"/>
      <c r="UFS36" s="49"/>
      <c r="UFT36" s="49"/>
      <c r="UFU36" s="24"/>
      <c r="UFV36" s="24"/>
      <c r="UFW36" s="23"/>
      <c r="UFX36" s="23"/>
      <c r="UFY36" s="48"/>
      <c r="UFZ36" s="48"/>
      <c r="UGA36" s="48"/>
      <c r="UGB36" s="48"/>
      <c r="UGC36" s="49"/>
      <c r="UGD36" s="49"/>
      <c r="UGE36" s="49"/>
      <c r="UGF36" s="49"/>
      <c r="UGG36" s="24"/>
      <c r="UGH36" s="24"/>
      <c r="UGI36" s="23"/>
      <c r="UGJ36" s="23"/>
      <c r="UGK36" s="48"/>
      <c r="UGL36" s="48"/>
      <c r="UGM36" s="48"/>
      <c r="UGN36" s="48"/>
      <c r="UGO36" s="49"/>
      <c r="UGP36" s="49"/>
      <c r="UGQ36" s="49"/>
      <c r="UGR36" s="49"/>
      <c r="UGS36" s="24"/>
      <c r="UGT36" s="24"/>
      <c r="UGU36" s="23"/>
      <c r="UGV36" s="23"/>
      <c r="UGW36" s="48"/>
      <c r="UGX36" s="48"/>
      <c r="UGY36" s="48"/>
      <c r="UGZ36" s="48"/>
      <c r="UHA36" s="49"/>
      <c r="UHB36" s="49"/>
      <c r="UHC36" s="49"/>
      <c r="UHD36" s="49"/>
      <c r="UHE36" s="24"/>
      <c r="UHF36" s="24"/>
      <c r="UHG36" s="23"/>
      <c r="UHH36" s="23"/>
      <c r="UHI36" s="48"/>
      <c r="UHJ36" s="48"/>
      <c r="UHK36" s="48"/>
      <c r="UHL36" s="48"/>
      <c r="UHM36" s="49"/>
      <c r="UHN36" s="49"/>
      <c r="UHO36" s="49"/>
      <c r="UHP36" s="49"/>
      <c r="UHQ36" s="24"/>
      <c r="UHR36" s="24"/>
      <c r="UHS36" s="23"/>
      <c r="UHT36" s="23"/>
      <c r="UHU36" s="48"/>
      <c r="UHV36" s="48"/>
      <c r="UHW36" s="48"/>
      <c r="UHX36" s="48"/>
      <c r="UHY36" s="49"/>
      <c r="UHZ36" s="49"/>
      <c r="UIA36" s="49"/>
      <c r="UIB36" s="49"/>
      <c r="UIC36" s="24"/>
      <c r="UID36" s="24"/>
      <c r="UIE36" s="23"/>
      <c r="UIF36" s="23"/>
      <c r="UIG36" s="48"/>
      <c r="UIH36" s="48"/>
      <c r="UII36" s="48"/>
      <c r="UIJ36" s="48"/>
      <c r="UIK36" s="49"/>
      <c r="UIL36" s="49"/>
      <c r="UIM36" s="49"/>
      <c r="UIN36" s="49"/>
      <c r="UIO36" s="24"/>
      <c r="UIP36" s="24"/>
      <c r="UIQ36" s="23"/>
      <c r="UIR36" s="23"/>
      <c r="UIS36" s="48"/>
      <c r="UIT36" s="48"/>
      <c r="UIU36" s="48"/>
      <c r="UIV36" s="48"/>
      <c r="UIW36" s="49"/>
      <c r="UIX36" s="49"/>
      <c r="UIY36" s="49"/>
      <c r="UIZ36" s="49"/>
      <c r="UJA36" s="24"/>
      <c r="UJB36" s="24"/>
      <c r="UJC36" s="23"/>
      <c r="UJD36" s="23"/>
      <c r="UJE36" s="48"/>
      <c r="UJF36" s="48"/>
      <c r="UJG36" s="48"/>
      <c r="UJH36" s="48"/>
      <c r="UJI36" s="49"/>
      <c r="UJJ36" s="49"/>
      <c r="UJK36" s="49"/>
      <c r="UJL36" s="49"/>
      <c r="UJM36" s="24"/>
      <c r="UJN36" s="24"/>
      <c r="UJO36" s="23"/>
      <c r="UJP36" s="23"/>
      <c r="UJQ36" s="48"/>
      <c r="UJR36" s="48"/>
      <c r="UJS36" s="48"/>
      <c r="UJT36" s="48"/>
      <c r="UJU36" s="49"/>
      <c r="UJV36" s="49"/>
      <c r="UJW36" s="49"/>
      <c r="UJX36" s="49"/>
      <c r="UJY36" s="24"/>
      <c r="UJZ36" s="24"/>
      <c r="UKA36" s="23"/>
      <c r="UKB36" s="23"/>
      <c r="UKC36" s="48"/>
      <c r="UKD36" s="48"/>
      <c r="UKE36" s="48"/>
      <c r="UKF36" s="48"/>
      <c r="UKG36" s="49"/>
      <c r="UKH36" s="49"/>
      <c r="UKI36" s="49"/>
      <c r="UKJ36" s="49"/>
      <c r="UKK36" s="24"/>
      <c r="UKL36" s="24"/>
      <c r="UKM36" s="23"/>
      <c r="UKN36" s="23"/>
      <c r="UKO36" s="48"/>
      <c r="UKP36" s="48"/>
      <c r="UKQ36" s="48"/>
      <c r="UKR36" s="48"/>
      <c r="UKS36" s="49"/>
      <c r="UKT36" s="49"/>
      <c r="UKU36" s="49"/>
      <c r="UKV36" s="49"/>
      <c r="UKW36" s="24"/>
      <c r="UKX36" s="24"/>
      <c r="UKY36" s="23"/>
      <c r="UKZ36" s="23"/>
      <c r="ULA36" s="48"/>
      <c r="ULB36" s="48"/>
      <c r="ULC36" s="48"/>
      <c r="ULD36" s="48"/>
      <c r="ULE36" s="49"/>
      <c r="ULF36" s="49"/>
      <c r="ULG36" s="49"/>
      <c r="ULH36" s="49"/>
      <c r="ULI36" s="24"/>
      <c r="ULJ36" s="24"/>
      <c r="ULK36" s="23"/>
      <c r="ULL36" s="23"/>
      <c r="ULM36" s="48"/>
      <c r="ULN36" s="48"/>
      <c r="ULO36" s="48"/>
      <c r="ULP36" s="48"/>
      <c r="ULQ36" s="49"/>
      <c r="ULR36" s="49"/>
      <c r="ULS36" s="49"/>
      <c r="ULT36" s="49"/>
      <c r="ULU36" s="24"/>
      <c r="ULV36" s="24"/>
      <c r="ULW36" s="23"/>
      <c r="ULX36" s="23"/>
      <c r="ULY36" s="48"/>
      <c r="ULZ36" s="48"/>
      <c r="UMA36" s="48"/>
      <c r="UMB36" s="48"/>
      <c r="UMC36" s="49"/>
      <c r="UMD36" s="49"/>
      <c r="UME36" s="49"/>
      <c r="UMF36" s="49"/>
      <c r="UMG36" s="24"/>
      <c r="UMH36" s="24"/>
      <c r="UMI36" s="23"/>
      <c r="UMJ36" s="23"/>
      <c r="UMK36" s="48"/>
      <c r="UML36" s="48"/>
      <c r="UMM36" s="48"/>
      <c r="UMN36" s="48"/>
      <c r="UMO36" s="49"/>
      <c r="UMP36" s="49"/>
      <c r="UMQ36" s="49"/>
      <c r="UMR36" s="49"/>
      <c r="UMS36" s="24"/>
      <c r="UMT36" s="24"/>
      <c r="UMU36" s="23"/>
      <c r="UMV36" s="23"/>
      <c r="UMW36" s="48"/>
      <c r="UMX36" s="48"/>
      <c r="UMY36" s="48"/>
      <c r="UMZ36" s="48"/>
      <c r="UNA36" s="49"/>
      <c r="UNB36" s="49"/>
      <c r="UNC36" s="49"/>
      <c r="UND36" s="49"/>
      <c r="UNE36" s="24"/>
      <c r="UNF36" s="24"/>
      <c r="UNG36" s="23"/>
      <c r="UNH36" s="23"/>
      <c r="UNI36" s="48"/>
      <c r="UNJ36" s="48"/>
      <c r="UNK36" s="48"/>
      <c r="UNL36" s="48"/>
      <c r="UNM36" s="49"/>
      <c r="UNN36" s="49"/>
      <c r="UNO36" s="49"/>
      <c r="UNP36" s="49"/>
      <c r="UNQ36" s="24"/>
      <c r="UNR36" s="24"/>
      <c r="UNS36" s="23"/>
      <c r="UNT36" s="23"/>
      <c r="UNU36" s="48"/>
      <c r="UNV36" s="48"/>
      <c r="UNW36" s="48"/>
      <c r="UNX36" s="48"/>
      <c r="UNY36" s="49"/>
      <c r="UNZ36" s="49"/>
      <c r="UOA36" s="49"/>
      <c r="UOB36" s="49"/>
      <c r="UOC36" s="24"/>
      <c r="UOD36" s="24"/>
      <c r="UOE36" s="23"/>
      <c r="UOF36" s="23"/>
      <c r="UOG36" s="48"/>
      <c r="UOH36" s="48"/>
      <c r="UOI36" s="48"/>
      <c r="UOJ36" s="48"/>
      <c r="UOK36" s="49"/>
      <c r="UOL36" s="49"/>
      <c r="UOM36" s="49"/>
      <c r="UON36" s="49"/>
      <c r="UOO36" s="24"/>
      <c r="UOP36" s="24"/>
      <c r="UOQ36" s="23"/>
      <c r="UOR36" s="23"/>
      <c r="UOS36" s="48"/>
      <c r="UOT36" s="48"/>
      <c r="UOU36" s="48"/>
      <c r="UOV36" s="48"/>
      <c r="UOW36" s="49"/>
      <c r="UOX36" s="49"/>
      <c r="UOY36" s="49"/>
      <c r="UOZ36" s="49"/>
      <c r="UPA36" s="24"/>
      <c r="UPB36" s="24"/>
      <c r="UPC36" s="23"/>
      <c r="UPD36" s="23"/>
      <c r="UPE36" s="48"/>
      <c r="UPF36" s="48"/>
      <c r="UPG36" s="48"/>
      <c r="UPH36" s="48"/>
      <c r="UPI36" s="49"/>
      <c r="UPJ36" s="49"/>
      <c r="UPK36" s="49"/>
      <c r="UPL36" s="49"/>
      <c r="UPM36" s="24"/>
      <c r="UPN36" s="24"/>
      <c r="UPO36" s="23"/>
      <c r="UPP36" s="23"/>
      <c r="UPQ36" s="48"/>
      <c r="UPR36" s="48"/>
      <c r="UPS36" s="48"/>
      <c r="UPT36" s="48"/>
      <c r="UPU36" s="49"/>
      <c r="UPV36" s="49"/>
      <c r="UPW36" s="49"/>
      <c r="UPX36" s="49"/>
      <c r="UPY36" s="24"/>
      <c r="UPZ36" s="24"/>
      <c r="UQA36" s="23"/>
      <c r="UQB36" s="23"/>
      <c r="UQC36" s="48"/>
      <c r="UQD36" s="48"/>
      <c r="UQE36" s="48"/>
      <c r="UQF36" s="48"/>
      <c r="UQG36" s="49"/>
      <c r="UQH36" s="49"/>
      <c r="UQI36" s="49"/>
      <c r="UQJ36" s="49"/>
      <c r="UQK36" s="24"/>
      <c r="UQL36" s="24"/>
      <c r="UQM36" s="23"/>
      <c r="UQN36" s="23"/>
      <c r="UQO36" s="48"/>
      <c r="UQP36" s="48"/>
      <c r="UQQ36" s="48"/>
      <c r="UQR36" s="48"/>
      <c r="UQS36" s="49"/>
      <c r="UQT36" s="49"/>
      <c r="UQU36" s="49"/>
      <c r="UQV36" s="49"/>
      <c r="UQW36" s="24"/>
      <c r="UQX36" s="24"/>
      <c r="UQY36" s="23"/>
      <c r="UQZ36" s="23"/>
      <c r="URA36" s="48"/>
      <c r="URB36" s="48"/>
      <c r="URC36" s="48"/>
      <c r="URD36" s="48"/>
      <c r="URE36" s="49"/>
      <c r="URF36" s="49"/>
      <c r="URG36" s="49"/>
      <c r="URH36" s="49"/>
      <c r="URI36" s="24"/>
      <c r="URJ36" s="24"/>
      <c r="URK36" s="23"/>
      <c r="URL36" s="23"/>
      <c r="URM36" s="48"/>
      <c r="URN36" s="48"/>
      <c r="URO36" s="48"/>
      <c r="URP36" s="48"/>
      <c r="URQ36" s="49"/>
      <c r="URR36" s="49"/>
      <c r="URS36" s="49"/>
      <c r="URT36" s="49"/>
      <c r="URU36" s="24"/>
      <c r="URV36" s="24"/>
      <c r="URW36" s="23"/>
      <c r="URX36" s="23"/>
      <c r="URY36" s="48"/>
      <c r="URZ36" s="48"/>
      <c r="USA36" s="48"/>
      <c r="USB36" s="48"/>
      <c r="USC36" s="49"/>
      <c r="USD36" s="49"/>
      <c r="USE36" s="49"/>
      <c r="USF36" s="49"/>
      <c r="USG36" s="24"/>
      <c r="USH36" s="24"/>
      <c r="USI36" s="23"/>
      <c r="USJ36" s="23"/>
      <c r="USK36" s="48"/>
      <c r="USL36" s="48"/>
      <c r="USM36" s="48"/>
      <c r="USN36" s="48"/>
      <c r="USO36" s="49"/>
      <c r="USP36" s="49"/>
      <c r="USQ36" s="49"/>
      <c r="USR36" s="49"/>
      <c r="USS36" s="24"/>
      <c r="UST36" s="24"/>
      <c r="USU36" s="23"/>
      <c r="USV36" s="23"/>
      <c r="USW36" s="48"/>
      <c r="USX36" s="48"/>
      <c r="USY36" s="48"/>
      <c r="USZ36" s="48"/>
      <c r="UTA36" s="49"/>
      <c r="UTB36" s="49"/>
      <c r="UTC36" s="49"/>
      <c r="UTD36" s="49"/>
      <c r="UTE36" s="24"/>
      <c r="UTF36" s="24"/>
      <c r="UTG36" s="23"/>
      <c r="UTH36" s="23"/>
      <c r="UTI36" s="48"/>
      <c r="UTJ36" s="48"/>
      <c r="UTK36" s="48"/>
      <c r="UTL36" s="48"/>
      <c r="UTM36" s="49"/>
      <c r="UTN36" s="49"/>
      <c r="UTO36" s="49"/>
      <c r="UTP36" s="49"/>
      <c r="UTQ36" s="24"/>
      <c r="UTR36" s="24"/>
      <c r="UTS36" s="23"/>
      <c r="UTT36" s="23"/>
      <c r="UTU36" s="48"/>
      <c r="UTV36" s="48"/>
      <c r="UTW36" s="48"/>
      <c r="UTX36" s="48"/>
      <c r="UTY36" s="49"/>
      <c r="UTZ36" s="49"/>
      <c r="UUA36" s="49"/>
      <c r="UUB36" s="49"/>
      <c r="UUC36" s="24"/>
      <c r="UUD36" s="24"/>
      <c r="UUE36" s="23"/>
      <c r="UUF36" s="23"/>
      <c r="UUG36" s="48"/>
      <c r="UUH36" s="48"/>
      <c r="UUI36" s="48"/>
      <c r="UUJ36" s="48"/>
      <c r="UUK36" s="49"/>
      <c r="UUL36" s="49"/>
      <c r="UUM36" s="49"/>
      <c r="UUN36" s="49"/>
      <c r="UUO36" s="24"/>
      <c r="UUP36" s="24"/>
      <c r="UUQ36" s="23"/>
      <c r="UUR36" s="23"/>
      <c r="UUS36" s="48"/>
      <c r="UUT36" s="48"/>
      <c r="UUU36" s="48"/>
      <c r="UUV36" s="48"/>
      <c r="UUW36" s="49"/>
      <c r="UUX36" s="49"/>
      <c r="UUY36" s="49"/>
      <c r="UUZ36" s="49"/>
      <c r="UVA36" s="24"/>
      <c r="UVB36" s="24"/>
      <c r="UVC36" s="23"/>
      <c r="UVD36" s="23"/>
      <c r="UVE36" s="48"/>
      <c r="UVF36" s="48"/>
      <c r="UVG36" s="48"/>
      <c r="UVH36" s="48"/>
      <c r="UVI36" s="49"/>
      <c r="UVJ36" s="49"/>
      <c r="UVK36" s="49"/>
      <c r="UVL36" s="49"/>
      <c r="UVM36" s="24"/>
      <c r="UVN36" s="24"/>
      <c r="UVO36" s="23"/>
      <c r="UVP36" s="23"/>
      <c r="UVQ36" s="48"/>
      <c r="UVR36" s="48"/>
      <c r="UVS36" s="48"/>
      <c r="UVT36" s="48"/>
      <c r="UVU36" s="49"/>
      <c r="UVV36" s="49"/>
      <c r="UVW36" s="49"/>
      <c r="UVX36" s="49"/>
      <c r="UVY36" s="24"/>
      <c r="UVZ36" s="24"/>
      <c r="UWA36" s="23"/>
      <c r="UWB36" s="23"/>
      <c r="UWC36" s="48"/>
      <c r="UWD36" s="48"/>
      <c r="UWE36" s="48"/>
      <c r="UWF36" s="48"/>
      <c r="UWG36" s="49"/>
      <c r="UWH36" s="49"/>
      <c r="UWI36" s="49"/>
      <c r="UWJ36" s="49"/>
      <c r="UWK36" s="24"/>
      <c r="UWL36" s="24"/>
      <c r="UWM36" s="23"/>
      <c r="UWN36" s="23"/>
      <c r="UWO36" s="48"/>
      <c r="UWP36" s="48"/>
      <c r="UWQ36" s="48"/>
      <c r="UWR36" s="48"/>
      <c r="UWS36" s="49"/>
      <c r="UWT36" s="49"/>
      <c r="UWU36" s="49"/>
      <c r="UWV36" s="49"/>
      <c r="UWW36" s="24"/>
      <c r="UWX36" s="24"/>
      <c r="UWY36" s="23"/>
      <c r="UWZ36" s="23"/>
      <c r="UXA36" s="48"/>
      <c r="UXB36" s="48"/>
      <c r="UXC36" s="48"/>
      <c r="UXD36" s="48"/>
      <c r="UXE36" s="49"/>
      <c r="UXF36" s="49"/>
      <c r="UXG36" s="49"/>
      <c r="UXH36" s="49"/>
      <c r="UXI36" s="24"/>
      <c r="UXJ36" s="24"/>
      <c r="UXK36" s="23"/>
      <c r="UXL36" s="23"/>
      <c r="UXM36" s="48"/>
      <c r="UXN36" s="48"/>
      <c r="UXO36" s="48"/>
      <c r="UXP36" s="48"/>
      <c r="UXQ36" s="49"/>
      <c r="UXR36" s="49"/>
      <c r="UXS36" s="49"/>
      <c r="UXT36" s="49"/>
      <c r="UXU36" s="24"/>
      <c r="UXV36" s="24"/>
      <c r="UXW36" s="23"/>
      <c r="UXX36" s="23"/>
      <c r="UXY36" s="48"/>
      <c r="UXZ36" s="48"/>
      <c r="UYA36" s="48"/>
      <c r="UYB36" s="48"/>
      <c r="UYC36" s="49"/>
      <c r="UYD36" s="49"/>
      <c r="UYE36" s="49"/>
      <c r="UYF36" s="49"/>
      <c r="UYG36" s="24"/>
      <c r="UYH36" s="24"/>
      <c r="UYI36" s="23"/>
      <c r="UYJ36" s="23"/>
      <c r="UYK36" s="48"/>
      <c r="UYL36" s="48"/>
      <c r="UYM36" s="48"/>
      <c r="UYN36" s="48"/>
      <c r="UYO36" s="49"/>
      <c r="UYP36" s="49"/>
      <c r="UYQ36" s="49"/>
      <c r="UYR36" s="49"/>
      <c r="UYS36" s="24"/>
      <c r="UYT36" s="24"/>
      <c r="UYU36" s="23"/>
      <c r="UYV36" s="23"/>
      <c r="UYW36" s="48"/>
      <c r="UYX36" s="48"/>
      <c r="UYY36" s="48"/>
      <c r="UYZ36" s="48"/>
      <c r="UZA36" s="49"/>
      <c r="UZB36" s="49"/>
      <c r="UZC36" s="49"/>
      <c r="UZD36" s="49"/>
      <c r="UZE36" s="24"/>
      <c r="UZF36" s="24"/>
      <c r="UZG36" s="23"/>
      <c r="UZH36" s="23"/>
      <c r="UZI36" s="48"/>
      <c r="UZJ36" s="48"/>
      <c r="UZK36" s="48"/>
      <c r="UZL36" s="48"/>
      <c r="UZM36" s="49"/>
      <c r="UZN36" s="49"/>
      <c r="UZO36" s="49"/>
      <c r="UZP36" s="49"/>
      <c r="UZQ36" s="24"/>
      <c r="UZR36" s="24"/>
      <c r="UZS36" s="23"/>
      <c r="UZT36" s="23"/>
      <c r="UZU36" s="48"/>
      <c r="UZV36" s="48"/>
      <c r="UZW36" s="48"/>
      <c r="UZX36" s="48"/>
      <c r="UZY36" s="49"/>
      <c r="UZZ36" s="49"/>
      <c r="VAA36" s="49"/>
      <c r="VAB36" s="49"/>
      <c r="VAC36" s="24"/>
      <c r="VAD36" s="24"/>
      <c r="VAE36" s="23"/>
      <c r="VAF36" s="23"/>
      <c r="VAG36" s="48"/>
      <c r="VAH36" s="48"/>
      <c r="VAI36" s="48"/>
      <c r="VAJ36" s="48"/>
      <c r="VAK36" s="49"/>
      <c r="VAL36" s="49"/>
      <c r="VAM36" s="49"/>
      <c r="VAN36" s="49"/>
      <c r="VAO36" s="24"/>
      <c r="VAP36" s="24"/>
      <c r="VAQ36" s="23"/>
      <c r="VAR36" s="23"/>
      <c r="VAS36" s="48"/>
      <c r="VAT36" s="48"/>
      <c r="VAU36" s="48"/>
      <c r="VAV36" s="48"/>
      <c r="VAW36" s="49"/>
      <c r="VAX36" s="49"/>
      <c r="VAY36" s="49"/>
      <c r="VAZ36" s="49"/>
      <c r="VBA36" s="24"/>
      <c r="VBB36" s="24"/>
      <c r="VBC36" s="23"/>
      <c r="VBD36" s="23"/>
      <c r="VBE36" s="48"/>
      <c r="VBF36" s="48"/>
      <c r="VBG36" s="48"/>
      <c r="VBH36" s="48"/>
      <c r="VBI36" s="49"/>
      <c r="VBJ36" s="49"/>
      <c r="VBK36" s="49"/>
      <c r="VBL36" s="49"/>
      <c r="VBM36" s="24"/>
      <c r="VBN36" s="24"/>
      <c r="VBO36" s="23"/>
      <c r="VBP36" s="23"/>
      <c r="VBQ36" s="48"/>
      <c r="VBR36" s="48"/>
      <c r="VBS36" s="48"/>
      <c r="VBT36" s="48"/>
      <c r="VBU36" s="49"/>
      <c r="VBV36" s="49"/>
      <c r="VBW36" s="49"/>
      <c r="VBX36" s="49"/>
      <c r="VBY36" s="24"/>
      <c r="VBZ36" s="24"/>
      <c r="VCA36" s="23"/>
      <c r="VCB36" s="23"/>
      <c r="VCC36" s="48"/>
      <c r="VCD36" s="48"/>
      <c r="VCE36" s="48"/>
      <c r="VCF36" s="48"/>
      <c r="VCG36" s="49"/>
      <c r="VCH36" s="49"/>
      <c r="VCI36" s="49"/>
      <c r="VCJ36" s="49"/>
      <c r="VCK36" s="24"/>
      <c r="VCL36" s="24"/>
      <c r="VCM36" s="23"/>
      <c r="VCN36" s="23"/>
      <c r="VCO36" s="48"/>
      <c r="VCP36" s="48"/>
      <c r="VCQ36" s="48"/>
      <c r="VCR36" s="48"/>
      <c r="VCS36" s="49"/>
      <c r="VCT36" s="49"/>
      <c r="VCU36" s="49"/>
      <c r="VCV36" s="49"/>
      <c r="VCW36" s="24"/>
      <c r="VCX36" s="24"/>
      <c r="VCY36" s="23"/>
      <c r="VCZ36" s="23"/>
      <c r="VDA36" s="48"/>
      <c r="VDB36" s="48"/>
      <c r="VDC36" s="48"/>
      <c r="VDD36" s="48"/>
      <c r="VDE36" s="49"/>
      <c r="VDF36" s="49"/>
      <c r="VDG36" s="49"/>
      <c r="VDH36" s="49"/>
      <c r="VDI36" s="24"/>
      <c r="VDJ36" s="24"/>
      <c r="VDK36" s="23"/>
      <c r="VDL36" s="23"/>
      <c r="VDM36" s="48"/>
      <c r="VDN36" s="48"/>
      <c r="VDO36" s="48"/>
      <c r="VDP36" s="48"/>
      <c r="VDQ36" s="49"/>
      <c r="VDR36" s="49"/>
      <c r="VDS36" s="49"/>
      <c r="VDT36" s="49"/>
      <c r="VDU36" s="24"/>
      <c r="VDV36" s="24"/>
      <c r="VDW36" s="23"/>
      <c r="VDX36" s="23"/>
      <c r="VDY36" s="48"/>
      <c r="VDZ36" s="48"/>
      <c r="VEA36" s="48"/>
      <c r="VEB36" s="48"/>
      <c r="VEC36" s="49"/>
      <c r="VED36" s="49"/>
      <c r="VEE36" s="49"/>
      <c r="VEF36" s="49"/>
      <c r="VEG36" s="24"/>
      <c r="VEH36" s="24"/>
      <c r="VEI36" s="23"/>
      <c r="VEJ36" s="23"/>
      <c r="VEK36" s="48"/>
      <c r="VEL36" s="48"/>
      <c r="VEM36" s="48"/>
      <c r="VEN36" s="48"/>
      <c r="VEO36" s="49"/>
      <c r="VEP36" s="49"/>
      <c r="VEQ36" s="49"/>
      <c r="VER36" s="49"/>
      <c r="VES36" s="24"/>
      <c r="VET36" s="24"/>
      <c r="VEU36" s="23"/>
      <c r="VEV36" s="23"/>
      <c r="VEW36" s="48"/>
      <c r="VEX36" s="48"/>
      <c r="VEY36" s="48"/>
      <c r="VEZ36" s="48"/>
      <c r="VFA36" s="49"/>
      <c r="VFB36" s="49"/>
      <c r="VFC36" s="49"/>
      <c r="VFD36" s="49"/>
      <c r="VFE36" s="24"/>
      <c r="VFF36" s="24"/>
      <c r="VFG36" s="23"/>
      <c r="VFH36" s="23"/>
      <c r="VFI36" s="48"/>
      <c r="VFJ36" s="48"/>
      <c r="VFK36" s="48"/>
      <c r="VFL36" s="48"/>
      <c r="VFM36" s="49"/>
      <c r="VFN36" s="49"/>
      <c r="VFO36" s="49"/>
      <c r="VFP36" s="49"/>
      <c r="VFQ36" s="24"/>
      <c r="VFR36" s="24"/>
      <c r="VFS36" s="23"/>
      <c r="VFT36" s="23"/>
      <c r="VFU36" s="48"/>
      <c r="VFV36" s="48"/>
      <c r="VFW36" s="48"/>
      <c r="VFX36" s="48"/>
      <c r="VFY36" s="49"/>
      <c r="VFZ36" s="49"/>
      <c r="VGA36" s="49"/>
      <c r="VGB36" s="49"/>
      <c r="VGC36" s="24"/>
      <c r="VGD36" s="24"/>
      <c r="VGE36" s="23"/>
      <c r="VGF36" s="23"/>
      <c r="VGG36" s="48"/>
      <c r="VGH36" s="48"/>
      <c r="VGI36" s="48"/>
      <c r="VGJ36" s="48"/>
      <c r="VGK36" s="49"/>
      <c r="VGL36" s="49"/>
      <c r="VGM36" s="49"/>
      <c r="VGN36" s="49"/>
      <c r="VGO36" s="24"/>
      <c r="VGP36" s="24"/>
      <c r="VGQ36" s="23"/>
      <c r="VGR36" s="23"/>
      <c r="VGS36" s="48"/>
      <c r="VGT36" s="48"/>
      <c r="VGU36" s="48"/>
      <c r="VGV36" s="48"/>
      <c r="VGW36" s="49"/>
      <c r="VGX36" s="49"/>
      <c r="VGY36" s="49"/>
      <c r="VGZ36" s="49"/>
      <c r="VHA36" s="24"/>
      <c r="VHB36" s="24"/>
      <c r="VHC36" s="23"/>
      <c r="VHD36" s="23"/>
      <c r="VHE36" s="48"/>
      <c r="VHF36" s="48"/>
      <c r="VHG36" s="48"/>
      <c r="VHH36" s="48"/>
      <c r="VHI36" s="49"/>
      <c r="VHJ36" s="49"/>
      <c r="VHK36" s="49"/>
      <c r="VHL36" s="49"/>
      <c r="VHM36" s="24"/>
      <c r="VHN36" s="24"/>
      <c r="VHO36" s="23"/>
      <c r="VHP36" s="23"/>
      <c r="VHQ36" s="48"/>
      <c r="VHR36" s="48"/>
      <c r="VHS36" s="48"/>
      <c r="VHT36" s="48"/>
      <c r="VHU36" s="49"/>
      <c r="VHV36" s="49"/>
      <c r="VHW36" s="49"/>
      <c r="VHX36" s="49"/>
      <c r="VHY36" s="24"/>
      <c r="VHZ36" s="24"/>
      <c r="VIA36" s="23"/>
      <c r="VIB36" s="23"/>
      <c r="VIC36" s="48"/>
      <c r="VID36" s="48"/>
      <c r="VIE36" s="48"/>
      <c r="VIF36" s="48"/>
      <c r="VIG36" s="49"/>
      <c r="VIH36" s="49"/>
      <c r="VII36" s="49"/>
      <c r="VIJ36" s="49"/>
      <c r="VIK36" s="24"/>
      <c r="VIL36" s="24"/>
      <c r="VIM36" s="23"/>
      <c r="VIN36" s="23"/>
      <c r="VIO36" s="48"/>
      <c r="VIP36" s="48"/>
      <c r="VIQ36" s="48"/>
      <c r="VIR36" s="48"/>
      <c r="VIS36" s="49"/>
      <c r="VIT36" s="49"/>
      <c r="VIU36" s="49"/>
      <c r="VIV36" s="49"/>
      <c r="VIW36" s="24"/>
      <c r="VIX36" s="24"/>
      <c r="VIY36" s="23"/>
      <c r="VIZ36" s="23"/>
      <c r="VJA36" s="48"/>
      <c r="VJB36" s="48"/>
      <c r="VJC36" s="48"/>
      <c r="VJD36" s="48"/>
      <c r="VJE36" s="49"/>
      <c r="VJF36" s="49"/>
      <c r="VJG36" s="49"/>
      <c r="VJH36" s="49"/>
      <c r="VJI36" s="24"/>
      <c r="VJJ36" s="24"/>
      <c r="VJK36" s="23"/>
      <c r="VJL36" s="23"/>
      <c r="VJM36" s="48"/>
      <c r="VJN36" s="48"/>
      <c r="VJO36" s="48"/>
      <c r="VJP36" s="48"/>
      <c r="VJQ36" s="49"/>
      <c r="VJR36" s="49"/>
      <c r="VJS36" s="49"/>
      <c r="VJT36" s="49"/>
      <c r="VJU36" s="24"/>
      <c r="VJV36" s="24"/>
      <c r="VJW36" s="23"/>
      <c r="VJX36" s="23"/>
      <c r="VJY36" s="48"/>
      <c r="VJZ36" s="48"/>
      <c r="VKA36" s="48"/>
      <c r="VKB36" s="48"/>
      <c r="VKC36" s="49"/>
      <c r="VKD36" s="49"/>
      <c r="VKE36" s="49"/>
      <c r="VKF36" s="49"/>
      <c r="VKG36" s="24"/>
      <c r="VKH36" s="24"/>
      <c r="VKI36" s="23"/>
      <c r="VKJ36" s="23"/>
      <c r="VKK36" s="48"/>
      <c r="VKL36" s="48"/>
      <c r="VKM36" s="48"/>
      <c r="VKN36" s="48"/>
      <c r="VKO36" s="49"/>
      <c r="VKP36" s="49"/>
      <c r="VKQ36" s="49"/>
      <c r="VKR36" s="49"/>
      <c r="VKS36" s="24"/>
      <c r="VKT36" s="24"/>
      <c r="VKU36" s="23"/>
      <c r="VKV36" s="23"/>
      <c r="VKW36" s="48"/>
      <c r="VKX36" s="48"/>
      <c r="VKY36" s="48"/>
      <c r="VKZ36" s="48"/>
      <c r="VLA36" s="49"/>
      <c r="VLB36" s="49"/>
      <c r="VLC36" s="49"/>
      <c r="VLD36" s="49"/>
      <c r="VLE36" s="24"/>
      <c r="VLF36" s="24"/>
      <c r="VLG36" s="23"/>
      <c r="VLH36" s="23"/>
      <c r="VLI36" s="48"/>
      <c r="VLJ36" s="48"/>
      <c r="VLK36" s="48"/>
      <c r="VLL36" s="48"/>
      <c r="VLM36" s="49"/>
      <c r="VLN36" s="49"/>
      <c r="VLO36" s="49"/>
      <c r="VLP36" s="49"/>
      <c r="VLQ36" s="24"/>
      <c r="VLR36" s="24"/>
      <c r="VLS36" s="23"/>
      <c r="VLT36" s="23"/>
      <c r="VLU36" s="48"/>
      <c r="VLV36" s="48"/>
      <c r="VLW36" s="48"/>
      <c r="VLX36" s="48"/>
      <c r="VLY36" s="49"/>
      <c r="VLZ36" s="49"/>
      <c r="VMA36" s="49"/>
      <c r="VMB36" s="49"/>
      <c r="VMC36" s="24"/>
      <c r="VMD36" s="24"/>
      <c r="VME36" s="23"/>
      <c r="VMF36" s="23"/>
      <c r="VMG36" s="48"/>
      <c r="VMH36" s="48"/>
      <c r="VMI36" s="48"/>
      <c r="VMJ36" s="48"/>
      <c r="VMK36" s="49"/>
      <c r="VML36" s="49"/>
      <c r="VMM36" s="49"/>
      <c r="VMN36" s="49"/>
      <c r="VMO36" s="24"/>
      <c r="VMP36" s="24"/>
      <c r="VMQ36" s="23"/>
      <c r="VMR36" s="23"/>
      <c r="VMS36" s="48"/>
      <c r="VMT36" s="48"/>
      <c r="VMU36" s="48"/>
      <c r="VMV36" s="48"/>
      <c r="VMW36" s="49"/>
      <c r="VMX36" s="49"/>
      <c r="VMY36" s="49"/>
      <c r="VMZ36" s="49"/>
      <c r="VNA36" s="24"/>
      <c r="VNB36" s="24"/>
      <c r="VNC36" s="23"/>
      <c r="VND36" s="23"/>
      <c r="VNE36" s="48"/>
      <c r="VNF36" s="48"/>
      <c r="VNG36" s="48"/>
      <c r="VNH36" s="48"/>
      <c r="VNI36" s="49"/>
      <c r="VNJ36" s="49"/>
      <c r="VNK36" s="49"/>
      <c r="VNL36" s="49"/>
      <c r="VNM36" s="24"/>
      <c r="VNN36" s="24"/>
      <c r="VNO36" s="23"/>
      <c r="VNP36" s="23"/>
      <c r="VNQ36" s="48"/>
      <c r="VNR36" s="48"/>
      <c r="VNS36" s="48"/>
      <c r="VNT36" s="48"/>
      <c r="VNU36" s="49"/>
      <c r="VNV36" s="49"/>
      <c r="VNW36" s="49"/>
      <c r="VNX36" s="49"/>
      <c r="VNY36" s="24"/>
      <c r="VNZ36" s="24"/>
      <c r="VOA36" s="23"/>
      <c r="VOB36" s="23"/>
      <c r="VOC36" s="48"/>
      <c r="VOD36" s="48"/>
      <c r="VOE36" s="48"/>
      <c r="VOF36" s="48"/>
      <c r="VOG36" s="49"/>
      <c r="VOH36" s="49"/>
      <c r="VOI36" s="49"/>
      <c r="VOJ36" s="49"/>
      <c r="VOK36" s="24"/>
      <c r="VOL36" s="24"/>
      <c r="VOM36" s="23"/>
      <c r="VON36" s="23"/>
      <c r="VOO36" s="48"/>
      <c r="VOP36" s="48"/>
      <c r="VOQ36" s="48"/>
      <c r="VOR36" s="48"/>
      <c r="VOS36" s="49"/>
      <c r="VOT36" s="49"/>
      <c r="VOU36" s="49"/>
      <c r="VOV36" s="49"/>
      <c r="VOW36" s="24"/>
      <c r="VOX36" s="24"/>
      <c r="VOY36" s="23"/>
      <c r="VOZ36" s="23"/>
      <c r="VPA36" s="48"/>
      <c r="VPB36" s="48"/>
      <c r="VPC36" s="48"/>
      <c r="VPD36" s="48"/>
      <c r="VPE36" s="49"/>
      <c r="VPF36" s="49"/>
      <c r="VPG36" s="49"/>
      <c r="VPH36" s="49"/>
      <c r="VPI36" s="24"/>
      <c r="VPJ36" s="24"/>
      <c r="VPK36" s="23"/>
      <c r="VPL36" s="23"/>
      <c r="VPM36" s="48"/>
      <c r="VPN36" s="48"/>
      <c r="VPO36" s="48"/>
      <c r="VPP36" s="48"/>
      <c r="VPQ36" s="49"/>
      <c r="VPR36" s="49"/>
      <c r="VPS36" s="49"/>
      <c r="VPT36" s="49"/>
      <c r="VPU36" s="24"/>
      <c r="VPV36" s="24"/>
      <c r="VPW36" s="23"/>
      <c r="VPX36" s="23"/>
      <c r="VPY36" s="48"/>
      <c r="VPZ36" s="48"/>
      <c r="VQA36" s="48"/>
      <c r="VQB36" s="48"/>
      <c r="VQC36" s="49"/>
      <c r="VQD36" s="49"/>
      <c r="VQE36" s="49"/>
      <c r="VQF36" s="49"/>
      <c r="VQG36" s="24"/>
      <c r="VQH36" s="24"/>
      <c r="VQI36" s="23"/>
      <c r="VQJ36" s="23"/>
      <c r="VQK36" s="48"/>
      <c r="VQL36" s="48"/>
      <c r="VQM36" s="48"/>
      <c r="VQN36" s="48"/>
      <c r="VQO36" s="49"/>
      <c r="VQP36" s="49"/>
      <c r="VQQ36" s="49"/>
      <c r="VQR36" s="49"/>
      <c r="VQS36" s="24"/>
      <c r="VQT36" s="24"/>
      <c r="VQU36" s="23"/>
      <c r="VQV36" s="23"/>
      <c r="VQW36" s="48"/>
      <c r="VQX36" s="48"/>
      <c r="VQY36" s="48"/>
      <c r="VQZ36" s="48"/>
      <c r="VRA36" s="49"/>
      <c r="VRB36" s="49"/>
      <c r="VRC36" s="49"/>
      <c r="VRD36" s="49"/>
      <c r="VRE36" s="24"/>
      <c r="VRF36" s="24"/>
      <c r="VRG36" s="23"/>
      <c r="VRH36" s="23"/>
      <c r="VRI36" s="48"/>
      <c r="VRJ36" s="48"/>
      <c r="VRK36" s="48"/>
      <c r="VRL36" s="48"/>
      <c r="VRM36" s="49"/>
      <c r="VRN36" s="49"/>
      <c r="VRO36" s="49"/>
      <c r="VRP36" s="49"/>
      <c r="VRQ36" s="24"/>
      <c r="VRR36" s="24"/>
      <c r="VRS36" s="23"/>
      <c r="VRT36" s="23"/>
      <c r="VRU36" s="48"/>
      <c r="VRV36" s="48"/>
      <c r="VRW36" s="48"/>
      <c r="VRX36" s="48"/>
      <c r="VRY36" s="49"/>
      <c r="VRZ36" s="49"/>
      <c r="VSA36" s="49"/>
      <c r="VSB36" s="49"/>
      <c r="VSC36" s="24"/>
      <c r="VSD36" s="24"/>
      <c r="VSE36" s="23"/>
      <c r="VSF36" s="23"/>
      <c r="VSG36" s="48"/>
      <c r="VSH36" s="48"/>
      <c r="VSI36" s="48"/>
      <c r="VSJ36" s="48"/>
      <c r="VSK36" s="49"/>
      <c r="VSL36" s="49"/>
      <c r="VSM36" s="49"/>
      <c r="VSN36" s="49"/>
      <c r="VSO36" s="24"/>
      <c r="VSP36" s="24"/>
      <c r="VSQ36" s="23"/>
      <c r="VSR36" s="23"/>
      <c r="VSS36" s="48"/>
      <c r="VST36" s="48"/>
      <c r="VSU36" s="48"/>
      <c r="VSV36" s="48"/>
      <c r="VSW36" s="49"/>
      <c r="VSX36" s="49"/>
      <c r="VSY36" s="49"/>
      <c r="VSZ36" s="49"/>
      <c r="VTA36" s="24"/>
      <c r="VTB36" s="24"/>
      <c r="VTC36" s="23"/>
      <c r="VTD36" s="23"/>
      <c r="VTE36" s="48"/>
      <c r="VTF36" s="48"/>
      <c r="VTG36" s="48"/>
      <c r="VTH36" s="48"/>
      <c r="VTI36" s="49"/>
      <c r="VTJ36" s="49"/>
      <c r="VTK36" s="49"/>
      <c r="VTL36" s="49"/>
      <c r="VTM36" s="24"/>
      <c r="VTN36" s="24"/>
      <c r="VTO36" s="23"/>
      <c r="VTP36" s="23"/>
      <c r="VTQ36" s="48"/>
      <c r="VTR36" s="48"/>
      <c r="VTS36" s="48"/>
      <c r="VTT36" s="48"/>
      <c r="VTU36" s="49"/>
      <c r="VTV36" s="49"/>
      <c r="VTW36" s="49"/>
      <c r="VTX36" s="49"/>
      <c r="VTY36" s="24"/>
      <c r="VTZ36" s="24"/>
      <c r="VUA36" s="23"/>
      <c r="VUB36" s="23"/>
      <c r="VUC36" s="48"/>
      <c r="VUD36" s="48"/>
      <c r="VUE36" s="48"/>
      <c r="VUF36" s="48"/>
      <c r="VUG36" s="49"/>
      <c r="VUH36" s="49"/>
      <c r="VUI36" s="49"/>
      <c r="VUJ36" s="49"/>
      <c r="VUK36" s="24"/>
      <c r="VUL36" s="24"/>
      <c r="VUM36" s="23"/>
      <c r="VUN36" s="23"/>
      <c r="VUO36" s="48"/>
      <c r="VUP36" s="48"/>
      <c r="VUQ36" s="48"/>
      <c r="VUR36" s="48"/>
      <c r="VUS36" s="49"/>
      <c r="VUT36" s="49"/>
      <c r="VUU36" s="49"/>
      <c r="VUV36" s="49"/>
      <c r="VUW36" s="24"/>
      <c r="VUX36" s="24"/>
      <c r="VUY36" s="23"/>
      <c r="VUZ36" s="23"/>
      <c r="VVA36" s="48"/>
      <c r="VVB36" s="48"/>
      <c r="VVC36" s="48"/>
      <c r="VVD36" s="48"/>
      <c r="VVE36" s="49"/>
      <c r="VVF36" s="49"/>
      <c r="VVG36" s="49"/>
      <c r="VVH36" s="49"/>
      <c r="VVI36" s="24"/>
      <c r="VVJ36" s="24"/>
      <c r="VVK36" s="23"/>
      <c r="VVL36" s="23"/>
      <c r="VVM36" s="48"/>
      <c r="VVN36" s="48"/>
      <c r="VVO36" s="48"/>
      <c r="VVP36" s="48"/>
      <c r="VVQ36" s="49"/>
      <c r="VVR36" s="49"/>
      <c r="VVS36" s="49"/>
      <c r="VVT36" s="49"/>
      <c r="VVU36" s="24"/>
      <c r="VVV36" s="24"/>
      <c r="VVW36" s="23"/>
      <c r="VVX36" s="23"/>
      <c r="VVY36" s="48"/>
      <c r="VVZ36" s="48"/>
      <c r="VWA36" s="48"/>
      <c r="VWB36" s="48"/>
      <c r="VWC36" s="49"/>
      <c r="VWD36" s="49"/>
      <c r="VWE36" s="49"/>
      <c r="VWF36" s="49"/>
      <c r="VWG36" s="24"/>
      <c r="VWH36" s="24"/>
      <c r="VWI36" s="23"/>
      <c r="VWJ36" s="23"/>
      <c r="VWK36" s="48"/>
      <c r="VWL36" s="48"/>
      <c r="VWM36" s="48"/>
      <c r="VWN36" s="48"/>
      <c r="VWO36" s="49"/>
      <c r="VWP36" s="49"/>
      <c r="VWQ36" s="49"/>
      <c r="VWR36" s="49"/>
      <c r="VWS36" s="24"/>
      <c r="VWT36" s="24"/>
      <c r="VWU36" s="23"/>
      <c r="VWV36" s="23"/>
      <c r="VWW36" s="48"/>
      <c r="VWX36" s="48"/>
      <c r="VWY36" s="48"/>
      <c r="VWZ36" s="48"/>
      <c r="VXA36" s="49"/>
      <c r="VXB36" s="49"/>
      <c r="VXC36" s="49"/>
      <c r="VXD36" s="49"/>
      <c r="VXE36" s="24"/>
      <c r="VXF36" s="24"/>
      <c r="VXG36" s="23"/>
      <c r="VXH36" s="23"/>
      <c r="VXI36" s="48"/>
      <c r="VXJ36" s="48"/>
      <c r="VXK36" s="48"/>
      <c r="VXL36" s="48"/>
      <c r="VXM36" s="49"/>
      <c r="VXN36" s="49"/>
      <c r="VXO36" s="49"/>
      <c r="VXP36" s="49"/>
      <c r="VXQ36" s="24"/>
      <c r="VXR36" s="24"/>
      <c r="VXS36" s="23"/>
      <c r="VXT36" s="23"/>
      <c r="VXU36" s="48"/>
      <c r="VXV36" s="48"/>
      <c r="VXW36" s="48"/>
      <c r="VXX36" s="48"/>
      <c r="VXY36" s="49"/>
      <c r="VXZ36" s="49"/>
      <c r="VYA36" s="49"/>
      <c r="VYB36" s="49"/>
      <c r="VYC36" s="24"/>
      <c r="VYD36" s="24"/>
      <c r="VYE36" s="23"/>
      <c r="VYF36" s="23"/>
      <c r="VYG36" s="48"/>
      <c r="VYH36" s="48"/>
      <c r="VYI36" s="48"/>
      <c r="VYJ36" s="48"/>
      <c r="VYK36" s="49"/>
      <c r="VYL36" s="49"/>
      <c r="VYM36" s="49"/>
      <c r="VYN36" s="49"/>
      <c r="VYO36" s="24"/>
      <c r="VYP36" s="24"/>
      <c r="VYQ36" s="23"/>
      <c r="VYR36" s="23"/>
      <c r="VYS36" s="48"/>
      <c r="VYT36" s="48"/>
      <c r="VYU36" s="48"/>
      <c r="VYV36" s="48"/>
      <c r="VYW36" s="49"/>
      <c r="VYX36" s="49"/>
      <c r="VYY36" s="49"/>
      <c r="VYZ36" s="49"/>
      <c r="VZA36" s="24"/>
      <c r="VZB36" s="24"/>
      <c r="VZC36" s="23"/>
      <c r="VZD36" s="23"/>
      <c r="VZE36" s="48"/>
      <c r="VZF36" s="48"/>
      <c r="VZG36" s="48"/>
      <c r="VZH36" s="48"/>
      <c r="VZI36" s="49"/>
      <c r="VZJ36" s="49"/>
      <c r="VZK36" s="49"/>
      <c r="VZL36" s="49"/>
      <c r="VZM36" s="24"/>
      <c r="VZN36" s="24"/>
      <c r="VZO36" s="23"/>
      <c r="VZP36" s="23"/>
      <c r="VZQ36" s="48"/>
      <c r="VZR36" s="48"/>
      <c r="VZS36" s="48"/>
      <c r="VZT36" s="48"/>
      <c r="VZU36" s="49"/>
      <c r="VZV36" s="49"/>
      <c r="VZW36" s="49"/>
      <c r="VZX36" s="49"/>
      <c r="VZY36" s="24"/>
      <c r="VZZ36" s="24"/>
      <c r="WAA36" s="23"/>
      <c r="WAB36" s="23"/>
      <c r="WAC36" s="48"/>
      <c r="WAD36" s="48"/>
      <c r="WAE36" s="48"/>
      <c r="WAF36" s="48"/>
      <c r="WAG36" s="49"/>
      <c r="WAH36" s="49"/>
      <c r="WAI36" s="49"/>
      <c r="WAJ36" s="49"/>
      <c r="WAK36" s="24"/>
      <c r="WAL36" s="24"/>
      <c r="WAM36" s="23"/>
      <c r="WAN36" s="23"/>
      <c r="WAO36" s="48"/>
      <c r="WAP36" s="48"/>
      <c r="WAQ36" s="48"/>
      <c r="WAR36" s="48"/>
      <c r="WAS36" s="49"/>
      <c r="WAT36" s="49"/>
      <c r="WAU36" s="49"/>
      <c r="WAV36" s="49"/>
      <c r="WAW36" s="24"/>
      <c r="WAX36" s="24"/>
      <c r="WAY36" s="23"/>
      <c r="WAZ36" s="23"/>
      <c r="WBA36" s="48"/>
      <c r="WBB36" s="48"/>
      <c r="WBC36" s="48"/>
      <c r="WBD36" s="48"/>
      <c r="WBE36" s="49"/>
      <c r="WBF36" s="49"/>
      <c r="WBG36" s="49"/>
      <c r="WBH36" s="49"/>
      <c r="WBI36" s="24"/>
      <c r="WBJ36" s="24"/>
      <c r="WBK36" s="23"/>
      <c r="WBL36" s="23"/>
      <c r="WBM36" s="48"/>
      <c r="WBN36" s="48"/>
      <c r="WBO36" s="48"/>
      <c r="WBP36" s="48"/>
      <c r="WBQ36" s="49"/>
      <c r="WBR36" s="49"/>
      <c r="WBS36" s="49"/>
      <c r="WBT36" s="49"/>
      <c r="WBU36" s="24"/>
      <c r="WBV36" s="24"/>
      <c r="WBW36" s="23"/>
      <c r="WBX36" s="23"/>
      <c r="WBY36" s="48"/>
      <c r="WBZ36" s="48"/>
      <c r="WCA36" s="48"/>
      <c r="WCB36" s="48"/>
      <c r="WCC36" s="49"/>
      <c r="WCD36" s="49"/>
      <c r="WCE36" s="49"/>
      <c r="WCF36" s="49"/>
      <c r="WCG36" s="24"/>
      <c r="WCH36" s="24"/>
      <c r="WCI36" s="23"/>
      <c r="WCJ36" s="23"/>
      <c r="WCK36" s="48"/>
      <c r="WCL36" s="48"/>
      <c r="WCM36" s="48"/>
      <c r="WCN36" s="48"/>
      <c r="WCO36" s="49"/>
      <c r="WCP36" s="49"/>
      <c r="WCQ36" s="49"/>
      <c r="WCR36" s="49"/>
      <c r="WCS36" s="24"/>
      <c r="WCT36" s="24"/>
      <c r="WCU36" s="23"/>
      <c r="WCV36" s="23"/>
      <c r="WCW36" s="48"/>
      <c r="WCX36" s="48"/>
      <c r="WCY36" s="48"/>
      <c r="WCZ36" s="48"/>
      <c r="WDA36" s="49"/>
      <c r="WDB36" s="49"/>
      <c r="WDC36" s="49"/>
      <c r="WDD36" s="49"/>
      <c r="WDE36" s="24"/>
      <c r="WDF36" s="24"/>
      <c r="WDG36" s="23"/>
      <c r="WDH36" s="23"/>
      <c r="WDI36" s="48"/>
      <c r="WDJ36" s="48"/>
      <c r="WDK36" s="48"/>
      <c r="WDL36" s="48"/>
      <c r="WDM36" s="49"/>
      <c r="WDN36" s="49"/>
      <c r="WDO36" s="49"/>
      <c r="WDP36" s="49"/>
      <c r="WDQ36" s="24"/>
      <c r="WDR36" s="24"/>
      <c r="WDS36" s="23"/>
      <c r="WDT36" s="23"/>
      <c r="WDU36" s="48"/>
      <c r="WDV36" s="48"/>
      <c r="WDW36" s="48"/>
      <c r="WDX36" s="48"/>
      <c r="WDY36" s="49"/>
      <c r="WDZ36" s="49"/>
      <c r="WEA36" s="49"/>
      <c r="WEB36" s="49"/>
      <c r="WEC36" s="24"/>
      <c r="WED36" s="24"/>
      <c r="WEE36" s="23"/>
      <c r="WEF36" s="23"/>
      <c r="WEG36" s="48"/>
      <c r="WEH36" s="48"/>
      <c r="WEI36" s="48"/>
      <c r="WEJ36" s="48"/>
      <c r="WEK36" s="49"/>
      <c r="WEL36" s="49"/>
      <c r="WEM36" s="49"/>
      <c r="WEN36" s="49"/>
      <c r="WEO36" s="24"/>
      <c r="WEP36" s="24"/>
      <c r="WEQ36" s="23"/>
      <c r="WER36" s="23"/>
      <c r="WES36" s="48"/>
      <c r="WET36" s="48"/>
      <c r="WEU36" s="48"/>
      <c r="WEV36" s="48"/>
      <c r="WEW36" s="49"/>
      <c r="WEX36" s="49"/>
      <c r="WEY36" s="49"/>
      <c r="WEZ36" s="49"/>
      <c r="WFA36" s="24"/>
      <c r="WFB36" s="24"/>
      <c r="WFC36" s="23"/>
      <c r="WFD36" s="23"/>
      <c r="WFE36" s="48"/>
      <c r="WFF36" s="48"/>
      <c r="WFG36" s="48"/>
      <c r="WFH36" s="48"/>
      <c r="WFI36" s="49"/>
      <c r="WFJ36" s="49"/>
      <c r="WFK36" s="49"/>
      <c r="WFL36" s="49"/>
      <c r="WFM36" s="24"/>
      <c r="WFN36" s="24"/>
      <c r="WFO36" s="23"/>
      <c r="WFP36" s="23"/>
      <c r="WFQ36" s="48"/>
      <c r="WFR36" s="48"/>
      <c r="WFS36" s="48"/>
      <c r="WFT36" s="48"/>
      <c r="WFU36" s="49"/>
      <c r="WFV36" s="49"/>
      <c r="WFW36" s="49"/>
      <c r="WFX36" s="49"/>
      <c r="WFY36" s="24"/>
      <c r="WFZ36" s="24"/>
      <c r="WGA36" s="23"/>
      <c r="WGB36" s="23"/>
      <c r="WGC36" s="48"/>
      <c r="WGD36" s="48"/>
      <c r="WGE36" s="48"/>
      <c r="WGF36" s="48"/>
      <c r="WGG36" s="49"/>
      <c r="WGH36" s="49"/>
      <c r="WGI36" s="49"/>
      <c r="WGJ36" s="49"/>
      <c r="WGK36" s="24"/>
      <c r="WGL36" s="24"/>
      <c r="WGM36" s="23"/>
      <c r="WGN36" s="23"/>
      <c r="WGO36" s="48"/>
      <c r="WGP36" s="48"/>
      <c r="WGQ36" s="48"/>
      <c r="WGR36" s="48"/>
      <c r="WGS36" s="49"/>
      <c r="WGT36" s="49"/>
      <c r="WGU36" s="49"/>
      <c r="WGV36" s="49"/>
      <c r="WGW36" s="24"/>
      <c r="WGX36" s="24"/>
      <c r="WGY36" s="23"/>
      <c r="WGZ36" s="23"/>
      <c r="WHA36" s="48"/>
      <c r="WHB36" s="48"/>
      <c r="WHC36" s="48"/>
      <c r="WHD36" s="48"/>
      <c r="WHE36" s="49"/>
      <c r="WHF36" s="49"/>
      <c r="WHG36" s="49"/>
      <c r="WHH36" s="49"/>
      <c r="WHI36" s="24"/>
      <c r="WHJ36" s="24"/>
      <c r="WHK36" s="23"/>
      <c r="WHL36" s="23"/>
      <c r="WHM36" s="48"/>
      <c r="WHN36" s="48"/>
      <c r="WHO36" s="48"/>
      <c r="WHP36" s="48"/>
      <c r="WHQ36" s="49"/>
      <c r="WHR36" s="49"/>
      <c r="WHS36" s="49"/>
      <c r="WHT36" s="49"/>
      <c r="WHU36" s="24"/>
      <c r="WHV36" s="24"/>
      <c r="WHW36" s="23"/>
      <c r="WHX36" s="23"/>
      <c r="WHY36" s="48"/>
      <c r="WHZ36" s="48"/>
      <c r="WIA36" s="48"/>
      <c r="WIB36" s="48"/>
      <c r="WIC36" s="49"/>
      <c r="WID36" s="49"/>
      <c r="WIE36" s="49"/>
      <c r="WIF36" s="49"/>
      <c r="WIG36" s="24"/>
      <c r="WIH36" s="24"/>
      <c r="WII36" s="23"/>
      <c r="WIJ36" s="23"/>
      <c r="WIK36" s="48"/>
      <c r="WIL36" s="48"/>
      <c r="WIM36" s="48"/>
      <c r="WIN36" s="48"/>
      <c r="WIO36" s="49"/>
      <c r="WIP36" s="49"/>
      <c r="WIQ36" s="49"/>
      <c r="WIR36" s="49"/>
      <c r="WIS36" s="24"/>
      <c r="WIT36" s="24"/>
      <c r="WIU36" s="23"/>
      <c r="WIV36" s="23"/>
      <c r="WIW36" s="48"/>
      <c r="WIX36" s="48"/>
      <c r="WIY36" s="48"/>
      <c r="WIZ36" s="48"/>
      <c r="WJA36" s="49"/>
      <c r="WJB36" s="49"/>
      <c r="WJC36" s="49"/>
      <c r="WJD36" s="49"/>
      <c r="WJE36" s="24"/>
      <c r="WJF36" s="24"/>
      <c r="WJG36" s="23"/>
      <c r="WJH36" s="23"/>
      <c r="WJI36" s="48"/>
      <c r="WJJ36" s="48"/>
      <c r="WJK36" s="48"/>
      <c r="WJL36" s="48"/>
      <c r="WJM36" s="49"/>
      <c r="WJN36" s="49"/>
      <c r="WJO36" s="49"/>
      <c r="WJP36" s="49"/>
      <c r="WJQ36" s="24"/>
      <c r="WJR36" s="24"/>
      <c r="WJS36" s="23"/>
      <c r="WJT36" s="23"/>
      <c r="WJU36" s="48"/>
      <c r="WJV36" s="48"/>
      <c r="WJW36" s="48"/>
      <c r="WJX36" s="48"/>
      <c r="WJY36" s="49"/>
      <c r="WJZ36" s="49"/>
      <c r="WKA36" s="49"/>
      <c r="WKB36" s="49"/>
      <c r="WKC36" s="24"/>
      <c r="WKD36" s="24"/>
      <c r="WKE36" s="23"/>
      <c r="WKF36" s="23"/>
      <c r="WKG36" s="48"/>
      <c r="WKH36" s="48"/>
      <c r="WKI36" s="48"/>
      <c r="WKJ36" s="48"/>
      <c r="WKK36" s="49"/>
      <c r="WKL36" s="49"/>
      <c r="WKM36" s="49"/>
      <c r="WKN36" s="49"/>
      <c r="WKO36" s="24"/>
      <c r="WKP36" s="24"/>
      <c r="WKQ36" s="23"/>
      <c r="WKR36" s="23"/>
      <c r="WKS36" s="48"/>
      <c r="WKT36" s="48"/>
      <c r="WKU36" s="48"/>
      <c r="WKV36" s="48"/>
      <c r="WKW36" s="49"/>
      <c r="WKX36" s="49"/>
      <c r="WKY36" s="49"/>
      <c r="WKZ36" s="49"/>
      <c r="WLA36" s="24"/>
      <c r="WLB36" s="24"/>
      <c r="WLC36" s="23"/>
      <c r="WLD36" s="23"/>
      <c r="WLE36" s="48"/>
      <c r="WLF36" s="48"/>
      <c r="WLG36" s="48"/>
      <c r="WLH36" s="48"/>
      <c r="WLI36" s="49"/>
      <c r="WLJ36" s="49"/>
      <c r="WLK36" s="49"/>
      <c r="WLL36" s="49"/>
      <c r="WLM36" s="24"/>
      <c r="WLN36" s="24"/>
      <c r="WLO36" s="23"/>
      <c r="WLP36" s="23"/>
      <c r="WLQ36" s="48"/>
      <c r="WLR36" s="48"/>
      <c r="WLS36" s="48"/>
      <c r="WLT36" s="48"/>
      <c r="WLU36" s="49"/>
      <c r="WLV36" s="49"/>
      <c r="WLW36" s="49"/>
      <c r="WLX36" s="49"/>
      <c r="WLY36" s="24"/>
      <c r="WLZ36" s="24"/>
      <c r="WMA36" s="23"/>
      <c r="WMB36" s="23"/>
      <c r="WMC36" s="48"/>
      <c r="WMD36" s="48"/>
      <c r="WME36" s="48"/>
      <c r="WMF36" s="48"/>
      <c r="WMG36" s="49"/>
      <c r="WMH36" s="49"/>
      <c r="WMI36" s="49"/>
      <c r="WMJ36" s="49"/>
      <c r="WMK36" s="24"/>
      <c r="WML36" s="24"/>
      <c r="WMM36" s="23"/>
      <c r="WMN36" s="23"/>
      <c r="WMO36" s="48"/>
      <c r="WMP36" s="48"/>
      <c r="WMQ36" s="48"/>
      <c r="WMR36" s="48"/>
      <c r="WMS36" s="49"/>
      <c r="WMT36" s="49"/>
      <c r="WMU36" s="49"/>
      <c r="WMV36" s="49"/>
      <c r="WMW36" s="24"/>
      <c r="WMX36" s="24"/>
      <c r="WMY36" s="23"/>
      <c r="WMZ36" s="23"/>
      <c r="WNA36" s="48"/>
      <c r="WNB36" s="48"/>
      <c r="WNC36" s="48"/>
      <c r="WND36" s="48"/>
      <c r="WNE36" s="49"/>
      <c r="WNF36" s="49"/>
      <c r="WNG36" s="49"/>
      <c r="WNH36" s="49"/>
      <c r="WNI36" s="24"/>
      <c r="WNJ36" s="24"/>
      <c r="WNK36" s="23"/>
      <c r="WNL36" s="23"/>
      <c r="WNM36" s="48"/>
      <c r="WNN36" s="48"/>
      <c r="WNO36" s="48"/>
      <c r="WNP36" s="48"/>
      <c r="WNQ36" s="49"/>
      <c r="WNR36" s="49"/>
      <c r="WNS36" s="49"/>
      <c r="WNT36" s="49"/>
      <c r="WNU36" s="24"/>
      <c r="WNV36" s="24"/>
      <c r="WNW36" s="23"/>
      <c r="WNX36" s="23"/>
      <c r="WNY36" s="48"/>
      <c r="WNZ36" s="48"/>
      <c r="WOA36" s="48"/>
      <c r="WOB36" s="48"/>
      <c r="WOC36" s="49"/>
      <c r="WOD36" s="49"/>
      <c r="WOE36" s="49"/>
      <c r="WOF36" s="49"/>
      <c r="WOG36" s="24"/>
      <c r="WOH36" s="24"/>
      <c r="WOI36" s="23"/>
      <c r="WOJ36" s="23"/>
      <c r="WOK36" s="48"/>
      <c r="WOL36" s="48"/>
      <c r="WOM36" s="48"/>
      <c r="WON36" s="48"/>
      <c r="WOO36" s="49"/>
      <c r="WOP36" s="49"/>
      <c r="WOQ36" s="49"/>
      <c r="WOR36" s="49"/>
      <c r="WOS36" s="24"/>
      <c r="WOT36" s="24"/>
      <c r="WOU36" s="23"/>
      <c r="WOV36" s="23"/>
      <c r="WOW36" s="48"/>
      <c r="WOX36" s="48"/>
      <c r="WOY36" s="48"/>
      <c r="WOZ36" s="48"/>
      <c r="WPA36" s="49"/>
      <c r="WPB36" s="49"/>
      <c r="WPC36" s="49"/>
      <c r="WPD36" s="49"/>
      <c r="WPE36" s="24"/>
      <c r="WPF36" s="24"/>
      <c r="WPG36" s="23"/>
      <c r="WPH36" s="23"/>
      <c r="WPI36" s="48"/>
      <c r="WPJ36" s="48"/>
      <c r="WPK36" s="48"/>
      <c r="WPL36" s="48"/>
      <c r="WPM36" s="49"/>
      <c r="WPN36" s="49"/>
      <c r="WPO36" s="49"/>
      <c r="WPP36" s="49"/>
      <c r="WPQ36" s="24"/>
      <c r="WPR36" s="24"/>
      <c r="WPS36" s="23"/>
      <c r="WPT36" s="23"/>
      <c r="WPU36" s="48"/>
      <c r="WPV36" s="48"/>
      <c r="WPW36" s="48"/>
      <c r="WPX36" s="48"/>
      <c r="WPY36" s="49"/>
      <c r="WPZ36" s="49"/>
      <c r="WQA36" s="49"/>
      <c r="WQB36" s="49"/>
      <c r="WQC36" s="24"/>
      <c r="WQD36" s="24"/>
      <c r="WQE36" s="23"/>
      <c r="WQF36" s="23"/>
      <c r="WQG36" s="48"/>
      <c r="WQH36" s="48"/>
      <c r="WQI36" s="48"/>
      <c r="WQJ36" s="48"/>
      <c r="WQK36" s="49"/>
      <c r="WQL36" s="49"/>
      <c r="WQM36" s="49"/>
      <c r="WQN36" s="49"/>
      <c r="WQO36" s="24"/>
      <c r="WQP36" s="24"/>
      <c r="WQQ36" s="23"/>
      <c r="WQR36" s="23"/>
      <c r="WQS36" s="48"/>
      <c r="WQT36" s="48"/>
      <c r="WQU36" s="48"/>
      <c r="WQV36" s="48"/>
      <c r="WQW36" s="49"/>
      <c r="WQX36" s="49"/>
      <c r="WQY36" s="49"/>
      <c r="WQZ36" s="49"/>
      <c r="WRA36" s="24"/>
      <c r="WRB36" s="24"/>
      <c r="WRC36" s="23"/>
      <c r="WRD36" s="23"/>
      <c r="WRE36" s="48"/>
      <c r="WRF36" s="48"/>
      <c r="WRG36" s="48"/>
      <c r="WRH36" s="48"/>
      <c r="WRI36" s="49"/>
      <c r="WRJ36" s="49"/>
      <c r="WRK36" s="49"/>
      <c r="WRL36" s="49"/>
      <c r="WRM36" s="24"/>
      <c r="WRN36" s="24"/>
      <c r="WRO36" s="23"/>
      <c r="WRP36" s="23"/>
      <c r="WRQ36" s="48"/>
      <c r="WRR36" s="48"/>
      <c r="WRS36" s="48"/>
      <c r="WRT36" s="48"/>
      <c r="WRU36" s="49"/>
      <c r="WRV36" s="49"/>
      <c r="WRW36" s="49"/>
      <c r="WRX36" s="49"/>
      <c r="WRY36" s="24"/>
      <c r="WRZ36" s="24"/>
      <c r="WSA36" s="23"/>
      <c r="WSB36" s="23"/>
      <c r="WSC36" s="48"/>
      <c r="WSD36" s="48"/>
      <c r="WSE36" s="48"/>
      <c r="WSF36" s="48"/>
      <c r="WSG36" s="49"/>
      <c r="WSH36" s="49"/>
      <c r="WSI36" s="49"/>
      <c r="WSJ36" s="49"/>
      <c r="WSK36" s="24"/>
      <c r="WSL36" s="24"/>
      <c r="WSM36" s="23"/>
      <c r="WSN36" s="23"/>
      <c r="WSO36" s="48"/>
      <c r="WSP36" s="48"/>
      <c r="WSQ36" s="48"/>
      <c r="WSR36" s="48"/>
      <c r="WSS36" s="49"/>
      <c r="WST36" s="49"/>
      <c r="WSU36" s="49"/>
      <c r="WSV36" s="49"/>
      <c r="WSW36" s="24"/>
      <c r="WSX36" s="24"/>
      <c r="WSY36" s="23"/>
      <c r="WSZ36" s="23"/>
      <c r="WTA36" s="48"/>
      <c r="WTB36" s="48"/>
      <c r="WTC36" s="48"/>
      <c r="WTD36" s="48"/>
      <c r="WTE36" s="49"/>
      <c r="WTF36" s="49"/>
      <c r="WTG36" s="49"/>
      <c r="WTH36" s="49"/>
      <c r="WTI36" s="24"/>
      <c r="WTJ36" s="24"/>
      <c r="WTK36" s="23"/>
      <c r="WTL36" s="23"/>
      <c r="WTM36" s="48"/>
      <c r="WTN36" s="48"/>
      <c r="WTO36" s="48"/>
      <c r="WTP36" s="48"/>
      <c r="WTQ36" s="49"/>
      <c r="WTR36" s="49"/>
      <c r="WTS36" s="49"/>
      <c r="WTT36" s="49"/>
      <c r="WTU36" s="24"/>
      <c r="WTV36" s="24"/>
      <c r="WTW36" s="23"/>
      <c r="WTX36" s="23"/>
      <c r="WTY36" s="48"/>
      <c r="WTZ36" s="48"/>
      <c r="WUA36" s="48"/>
      <c r="WUB36" s="48"/>
      <c r="WUC36" s="49"/>
      <c r="WUD36" s="49"/>
      <c r="WUE36" s="49"/>
      <c r="WUF36" s="49"/>
      <c r="WUG36" s="24"/>
      <c r="WUH36" s="24"/>
      <c r="WUI36" s="23"/>
      <c r="WUJ36" s="23"/>
      <c r="WUK36" s="48"/>
      <c r="WUL36" s="48"/>
      <c r="WUM36" s="48"/>
      <c r="WUN36" s="48"/>
      <c r="WUO36" s="49"/>
      <c r="WUP36" s="49"/>
      <c r="WUQ36" s="49"/>
      <c r="WUR36" s="49"/>
      <c r="WUS36" s="24"/>
      <c r="WUT36" s="24"/>
      <c r="WUU36" s="23"/>
      <c r="WUV36" s="23"/>
      <c r="WUW36" s="48"/>
      <c r="WUX36" s="48"/>
      <c r="WUY36" s="48"/>
      <c r="WUZ36" s="48"/>
      <c r="WVA36" s="49"/>
      <c r="WVB36" s="49"/>
      <c r="WVC36" s="49"/>
      <c r="WVD36" s="49"/>
      <c r="WVE36" s="24"/>
      <c r="WVF36" s="24"/>
      <c r="WVG36" s="23"/>
      <c r="WVH36" s="23"/>
      <c r="WVI36" s="48"/>
      <c r="WVJ36" s="48"/>
      <c r="WVK36" s="48"/>
      <c r="WVL36" s="48"/>
      <c r="WVM36" s="49"/>
      <c r="WVN36" s="49"/>
      <c r="WVO36" s="49"/>
      <c r="WVP36" s="49"/>
      <c r="WVQ36" s="24"/>
      <c r="WVR36" s="24"/>
      <c r="WVS36" s="23"/>
      <c r="WVT36" s="23"/>
      <c r="WVU36" s="48"/>
      <c r="WVV36" s="48"/>
      <c r="WVW36" s="48"/>
      <c r="WVX36" s="48"/>
      <c r="WVY36" s="49"/>
      <c r="WVZ36" s="49"/>
      <c r="WWA36" s="49"/>
      <c r="WWB36" s="49"/>
      <c r="WWC36" s="24"/>
      <c r="WWD36" s="24"/>
      <c r="WWE36" s="23"/>
      <c r="WWF36" s="23"/>
      <c r="WWG36" s="48"/>
      <c r="WWH36" s="48"/>
      <c r="WWI36" s="48"/>
      <c r="WWJ36" s="48"/>
      <c r="WWK36" s="49"/>
      <c r="WWL36" s="49"/>
      <c r="WWM36" s="49"/>
      <c r="WWN36" s="49"/>
      <c r="WWO36" s="24"/>
      <c r="WWP36" s="24"/>
      <c r="WWQ36" s="23"/>
      <c r="WWR36" s="23"/>
      <c r="WWS36" s="48"/>
      <c r="WWT36" s="48"/>
      <c r="WWU36" s="48"/>
      <c r="WWV36" s="48"/>
      <c r="WWW36" s="49"/>
      <c r="WWX36" s="49"/>
      <c r="WWY36" s="49"/>
      <c r="WWZ36" s="49"/>
      <c r="WXA36" s="24"/>
      <c r="WXB36" s="24"/>
      <c r="WXC36" s="23"/>
      <c r="WXD36" s="23"/>
      <c r="WXE36" s="48"/>
      <c r="WXF36" s="48"/>
      <c r="WXG36" s="48"/>
      <c r="WXH36" s="48"/>
      <c r="WXI36" s="49"/>
      <c r="WXJ36" s="49"/>
      <c r="WXK36" s="49"/>
      <c r="WXL36" s="49"/>
      <c r="WXM36" s="24"/>
      <c r="WXN36" s="24"/>
      <c r="WXO36" s="23"/>
      <c r="WXP36" s="23"/>
      <c r="WXQ36" s="48"/>
      <c r="WXR36" s="48"/>
      <c r="WXS36" s="48"/>
      <c r="WXT36" s="48"/>
      <c r="WXU36" s="49"/>
      <c r="WXV36" s="49"/>
      <c r="WXW36" s="49"/>
      <c r="WXX36" s="49"/>
      <c r="WXY36" s="24"/>
      <c r="WXZ36" s="24"/>
      <c r="WYA36" s="23"/>
      <c r="WYB36" s="23"/>
      <c r="WYC36" s="48"/>
      <c r="WYD36" s="48"/>
      <c r="WYE36" s="48"/>
      <c r="WYF36" s="48"/>
      <c r="WYG36" s="49"/>
      <c r="WYH36" s="49"/>
      <c r="WYI36" s="49"/>
      <c r="WYJ36" s="49"/>
      <c r="WYK36" s="24"/>
      <c r="WYL36" s="24"/>
      <c r="WYM36" s="23"/>
      <c r="WYN36" s="23"/>
      <c r="WYO36" s="48"/>
      <c r="WYP36" s="48"/>
      <c r="WYQ36" s="48"/>
      <c r="WYR36" s="48"/>
      <c r="WYS36" s="49"/>
      <c r="WYT36" s="49"/>
      <c r="WYU36" s="49"/>
      <c r="WYV36" s="49"/>
      <c r="WYW36" s="24"/>
      <c r="WYX36" s="24"/>
      <c r="WYY36" s="23"/>
      <c r="WYZ36" s="23"/>
      <c r="WZA36" s="48"/>
      <c r="WZB36" s="48"/>
      <c r="WZC36" s="48"/>
      <c r="WZD36" s="48"/>
      <c r="WZE36" s="49"/>
      <c r="WZF36" s="49"/>
      <c r="WZG36" s="49"/>
      <c r="WZH36" s="49"/>
      <c r="WZI36" s="24"/>
      <c r="WZJ36" s="24"/>
      <c r="WZK36" s="23"/>
      <c r="WZL36" s="23"/>
      <c r="WZM36" s="48"/>
      <c r="WZN36" s="48"/>
      <c r="WZO36" s="48"/>
      <c r="WZP36" s="48"/>
      <c r="WZQ36" s="49"/>
      <c r="WZR36" s="49"/>
      <c r="WZS36" s="49"/>
      <c r="WZT36" s="49"/>
      <c r="WZU36" s="24"/>
      <c r="WZV36" s="24"/>
      <c r="WZW36" s="23"/>
      <c r="WZX36" s="23"/>
      <c r="WZY36" s="48"/>
      <c r="WZZ36" s="48"/>
      <c r="XAA36" s="48"/>
      <c r="XAB36" s="48"/>
      <c r="XAC36" s="49"/>
      <c r="XAD36" s="49"/>
      <c r="XAE36" s="49"/>
      <c r="XAF36" s="49"/>
      <c r="XAG36" s="24"/>
      <c r="XAH36" s="24"/>
      <c r="XAI36" s="23"/>
      <c r="XAJ36" s="23"/>
      <c r="XAK36" s="48"/>
      <c r="XAL36" s="48"/>
      <c r="XAM36" s="48"/>
      <c r="XAN36" s="48"/>
      <c r="XAO36" s="49"/>
      <c r="XAP36" s="49"/>
      <c r="XAQ36" s="49"/>
      <c r="XAR36" s="49"/>
      <c r="XAS36" s="24"/>
      <c r="XAT36" s="24"/>
      <c r="XAU36" s="23"/>
      <c r="XAV36" s="23"/>
      <c r="XAW36" s="48"/>
      <c r="XAX36" s="48"/>
      <c r="XAY36" s="48"/>
      <c r="XAZ36" s="48"/>
      <c r="XBA36" s="49"/>
      <c r="XBB36" s="49"/>
      <c r="XBC36" s="49"/>
      <c r="XBD36" s="49"/>
      <c r="XBE36" s="24"/>
      <c r="XBF36" s="24"/>
      <c r="XBG36" s="23"/>
      <c r="XBH36" s="23"/>
      <c r="XBI36" s="48"/>
      <c r="XBJ36" s="48"/>
      <c r="XBK36" s="48"/>
      <c r="XBL36" s="48"/>
      <c r="XBM36" s="49"/>
      <c r="XBN36" s="49"/>
      <c r="XBO36" s="49"/>
      <c r="XBP36" s="49"/>
      <c r="XBQ36" s="24"/>
      <c r="XBR36" s="24"/>
      <c r="XBS36" s="23"/>
      <c r="XBT36" s="23"/>
      <c r="XBU36" s="48"/>
      <c r="XBV36" s="48"/>
      <c r="XBW36" s="48"/>
      <c r="XBX36" s="48"/>
      <c r="XBY36" s="49"/>
      <c r="XBZ36" s="49"/>
      <c r="XCA36" s="49"/>
      <c r="XCB36" s="49"/>
      <c r="XCC36" s="24"/>
      <c r="XCD36" s="24"/>
      <c r="XCE36" s="23"/>
      <c r="XCF36" s="23"/>
      <c r="XCG36" s="48"/>
      <c r="XCH36" s="48"/>
      <c r="XCI36" s="48"/>
      <c r="XCJ36" s="48"/>
      <c r="XCK36" s="49"/>
      <c r="XCL36" s="49"/>
      <c r="XCM36" s="49"/>
      <c r="XCN36" s="49"/>
      <c r="XCO36" s="24"/>
      <c r="XCP36" s="24"/>
      <c r="XCQ36" s="23"/>
      <c r="XCR36" s="23"/>
      <c r="XCS36" s="48"/>
      <c r="XCT36" s="48"/>
      <c r="XCU36" s="48"/>
      <c r="XCV36" s="48"/>
      <c r="XCW36" s="49"/>
      <c r="XCX36" s="49"/>
      <c r="XCY36" s="49"/>
      <c r="XCZ36" s="49"/>
      <c r="XDA36" s="24"/>
      <c r="XDB36" s="24"/>
      <c r="XDC36" s="23"/>
      <c r="XDD36" s="23"/>
      <c r="XDE36" s="48"/>
      <c r="XDF36" s="48"/>
      <c r="XDG36" s="48"/>
      <c r="XDH36" s="48"/>
      <c r="XDI36" s="49"/>
      <c r="XDJ36" s="49"/>
      <c r="XDK36" s="49"/>
      <c r="XDL36" s="49"/>
      <c r="XDM36" s="24"/>
      <c r="XDN36" s="24"/>
      <c r="XDO36" s="23"/>
      <c r="XDP36" s="23"/>
      <c r="XDQ36" s="48"/>
      <c r="XDR36" s="48"/>
      <c r="XDS36" s="48"/>
      <c r="XDT36" s="48"/>
      <c r="XDU36" s="49"/>
      <c r="XDV36" s="49"/>
      <c r="XDW36" s="49"/>
      <c r="XDX36" s="49"/>
      <c r="XDY36" s="24"/>
      <c r="XDZ36" s="24"/>
      <c r="XEA36" s="23"/>
      <c r="XEB36" s="23"/>
      <c r="XEC36" s="48"/>
      <c r="XED36" s="48"/>
      <c r="XEE36" s="48"/>
      <c r="XEF36" s="48"/>
      <c r="XEG36" s="49"/>
      <c r="XEH36" s="49"/>
      <c r="XEI36" s="49"/>
      <c r="XEJ36" s="49"/>
      <c r="XEK36" s="24"/>
      <c r="XEL36" s="24"/>
      <c r="XEM36" s="23"/>
      <c r="XEN36" s="23"/>
      <c r="XEO36" s="48"/>
      <c r="XEP36" s="48"/>
      <c r="XEQ36" s="48"/>
      <c r="XER36" s="48"/>
      <c r="XES36" s="49"/>
      <c r="XET36" s="49"/>
      <c r="XEU36" s="49"/>
      <c r="XEV36" s="49"/>
      <c r="XEW36" s="24"/>
      <c r="XEX36" s="24"/>
      <c r="XEY36" s="23"/>
      <c r="XEZ36" s="23"/>
      <c r="XFA36" s="48"/>
      <c r="XFB36" s="48"/>
    </row>
    <row r="37" spans="1:16382" s="18" customFormat="1" ht="20.100000000000001" customHeight="1" x14ac:dyDescent="0.25">
      <c r="A37" s="42"/>
      <c r="B37" s="17" t="s">
        <v>99</v>
      </c>
      <c r="C37" s="50">
        <v>1525552</v>
      </c>
      <c r="D37" s="51">
        <v>1492652</v>
      </c>
      <c r="E37" s="51">
        <v>1606304</v>
      </c>
      <c r="F37" s="329">
        <v>2231083</v>
      </c>
      <c r="G37" s="51">
        <v>1279635</v>
      </c>
      <c r="H37" s="216">
        <v>1069516</v>
      </c>
      <c r="J37" s="179">
        <f t="shared" ref="J37:O37" si="32">C37/C36</f>
        <v>0.92385300488768496</v>
      </c>
      <c r="K37" s="180">
        <f t="shared" si="32"/>
        <v>0.92524015052759667</v>
      </c>
      <c r="L37" s="180">
        <f t="shared" si="32"/>
        <v>0.9352265661206971</v>
      </c>
      <c r="M37" s="180">
        <f t="shared" si="32"/>
        <v>0.90303373237763462</v>
      </c>
      <c r="N37" s="250">
        <f t="shared" si="32"/>
        <v>0.91527304016691335</v>
      </c>
      <c r="O37" s="251">
        <f t="shared" si="32"/>
        <v>0.91164000688727542</v>
      </c>
      <c r="Q37" s="135">
        <f t="shared" si="1"/>
        <v>-0.16420229205984518</v>
      </c>
      <c r="R37" s="136">
        <f t="shared" si="3"/>
        <v>-0.36330332796379317</v>
      </c>
      <c r="V37"/>
      <c r="W37"/>
      <c r="X37"/>
      <c r="Y37"/>
      <c r="Z37"/>
      <c r="AA37"/>
      <c r="AB37"/>
      <c r="AC37"/>
      <c r="AD3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</row>
    <row r="38" spans="1:16382" s="18" customFormat="1" ht="20.100000000000001" customHeight="1" thickBot="1" x14ac:dyDescent="0.3">
      <c r="A38" s="42"/>
      <c r="B38" s="17" t="s">
        <v>100</v>
      </c>
      <c r="C38" s="50">
        <v>125741</v>
      </c>
      <c r="D38" s="51">
        <v>120607</v>
      </c>
      <c r="E38" s="51">
        <v>111252</v>
      </c>
      <c r="F38" s="329">
        <v>239570</v>
      </c>
      <c r="G38" s="51">
        <v>118456</v>
      </c>
      <c r="H38" s="216">
        <v>103662</v>
      </c>
      <c r="J38" s="179">
        <f t="shared" ref="J38:O38" si="33">C38/C36</f>
        <v>7.6146995112315013E-2</v>
      </c>
      <c r="K38" s="52">
        <f t="shared" si="33"/>
        <v>7.4759849472403384E-2</v>
      </c>
      <c r="L38" s="52">
        <f t="shared" si="33"/>
        <v>6.4773433879302914E-2</v>
      </c>
      <c r="M38" s="52">
        <f t="shared" si="33"/>
        <v>9.6966267622365418E-2</v>
      </c>
      <c r="N38" s="250">
        <f t="shared" si="33"/>
        <v>8.4726959833086687E-2</v>
      </c>
      <c r="O38" s="251">
        <f t="shared" si="33"/>
        <v>8.8359993112724577E-2</v>
      </c>
      <c r="Q38" s="135">
        <f t="shared" si="1"/>
        <v>-0.1248902546093064</v>
      </c>
      <c r="R38" s="136">
        <f t="shared" si="3"/>
        <v>0.363303327963789</v>
      </c>
      <c r="V38"/>
      <c r="W38"/>
      <c r="X38"/>
      <c r="Y38"/>
      <c r="Z38"/>
      <c r="AA38"/>
      <c r="AB38"/>
      <c r="AC38"/>
      <c r="AD38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</row>
    <row r="39" spans="1:16382" ht="20.100000000000001" customHeight="1" thickBot="1" x14ac:dyDescent="0.3">
      <c r="A39" s="22" t="s">
        <v>6</v>
      </c>
      <c r="B39" s="23"/>
      <c r="C39" s="29">
        <v>9967668</v>
      </c>
      <c r="D39" s="30">
        <v>10737419</v>
      </c>
      <c r="E39" s="30">
        <v>11617205</v>
      </c>
      <c r="F39" s="62">
        <v>12516189</v>
      </c>
      <c r="G39" s="30">
        <v>6007550</v>
      </c>
      <c r="H39" s="215">
        <v>5041668</v>
      </c>
      <c r="J39" s="178">
        <f t="shared" ref="J39:O39" si="34">C39/C45</f>
        <v>0.39031201410056948</v>
      </c>
      <c r="K39" s="40">
        <f t="shared" si="34"/>
        <v>0.38755790943893537</v>
      </c>
      <c r="L39" s="40">
        <f t="shared" si="34"/>
        <v>0.40015627760993427</v>
      </c>
      <c r="M39" s="40">
        <f t="shared" si="34"/>
        <v>0.37070958121112513</v>
      </c>
      <c r="N39" s="248">
        <f t="shared" si="34"/>
        <v>0.3362735779272476</v>
      </c>
      <c r="O39" s="249">
        <f t="shared" si="34"/>
        <v>0.31571239099315057</v>
      </c>
      <c r="Q39" s="134">
        <f t="shared" si="1"/>
        <v>-0.16077802099025393</v>
      </c>
      <c r="R39" s="163">
        <f t="shared" si="3"/>
        <v>-2.0561186934097031</v>
      </c>
    </row>
    <row r="40" spans="1:16382" s="18" customFormat="1" ht="20.100000000000001" customHeight="1" x14ac:dyDescent="0.25">
      <c r="A40" s="42"/>
      <c r="B40" s="17" t="s">
        <v>99</v>
      </c>
      <c r="C40" s="50">
        <v>7747050</v>
      </c>
      <c r="D40" s="51">
        <v>8595176</v>
      </c>
      <c r="E40" s="51">
        <v>9177628</v>
      </c>
      <c r="F40" s="329">
        <v>9633414</v>
      </c>
      <c r="G40" s="51">
        <v>4680750</v>
      </c>
      <c r="H40" s="216">
        <v>4065331</v>
      </c>
      <c r="J40" s="179">
        <f t="shared" ref="J40:O40" si="35">C40/C39</f>
        <v>0.77721790091724563</v>
      </c>
      <c r="K40" s="52">
        <f t="shared" si="35"/>
        <v>0.80048808750035738</v>
      </c>
      <c r="L40" s="52">
        <f t="shared" si="35"/>
        <v>0.79000310315605171</v>
      </c>
      <c r="M40" s="52">
        <f t="shared" si="35"/>
        <v>0.76967629683444383</v>
      </c>
      <c r="N40" s="250">
        <f t="shared" si="35"/>
        <v>0.77914457640801993</v>
      </c>
      <c r="O40" s="251">
        <f t="shared" si="35"/>
        <v>0.80634643137945616</v>
      </c>
      <c r="Q40" s="135">
        <f t="shared" si="1"/>
        <v>-0.1314787160177322</v>
      </c>
      <c r="R40" s="136">
        <f t="shared" si="3"/>
        <v>2.7201854971436235</v>
      </c>
      <c r="V40"/>
      <c r="W40"/>
      <c r="X40"/>
      <c r="Y40"/>
      <c r="Z40"/>
      <c r="AA40"/>
      <c r="AB40"/>
      <c r="AC40"/>
      <c r="AD40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</row>
    <row r="41" spans="1:16382" s="18" customFormat="1" ht="20.100000000000001" customHeight="1" thickBot="1" x14ac:dyDescent="0.3">
      <c r="A41" s="42"/>
      <c r="B41" s="17" t="s">
        <v>100</v>
      </c>
      <c r="C41" s="50">
        <v>2220618</v>
      </c>
      <c r="D41" s="51">
        <v>2142243</v>
      </c>
      <c r="E41" s="51">
        <v>2439577</v>
      </c>
      <c r="F41" s="329">
        <v>2882775</v>
      </c>
      <c r="G41" s="51">
        <v>1326800</v>
      </c>
      <c r="H41" s="216">
        <v>976337</v>
      </c>
      <c r="J41" s="179">
        <f t="shared" ref="J41:O41" si="36">C41/C39</f>
        <v>0.22278209908275437</v>
      </c>
      <c r="K41" s="52">
        <f t="shared" si="36"/>
        <v>0.19951191249964262</v>
      </c>
      <c r="L41" s="52">
        <f t="shared" si="36"/>
        <v>0.20999689684394826</v>
      </c>
      <c r="M41" s="52">
        <f t="shared" si="36"/>
        <v>0.23032370316555623</v>
      </c>
      <c r="N41" s="250">
        <f t="shared" si="36"/>
        <v>0.2208554235919801</v>
      </c>
      <c r="O41" s="251">
        <f t="shared" si="36"/>
        <v>0.19365356862054384</v>
      </c>
      <c r="Q41" s="135">
        <f t="shared" si="1"/>
        <v>-0.26414154356346098</v>
      </c>
      <c r="R41" s="136">
        <f t="shared" si="3"/>
        <v>-2.7201854971436261</v>
      </c>
      <c r="V41"/>
      <c r="W41"/>
      <c r="X41"/>
      <c r="Y41"/>
      <c r="Z41"/>
      <c r="AA41"/>
      <c r="AB41"/>
      <c r="AC41"/>
      <c r="AD41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</row>
    <row r="42" spans="1:16382" ht="20.100000000000001" customHeight="1" thickBot="1" x14ac:dyDescent="0.3">
      <c r="A42" s="22" t="s">
        <v>7</v>
      </c>
      <c r="B42" s="23"/>
      <c r="C42" s="29">
        <v>193958</v>
      </c>
      <c r="D42" s="30">
        <v>292407</v>
      </c>
      <c r="E42" s="30">
        <v>385323</v>
      </c>
      <c r="F42" s="62">
        <v>311761</v>
      </c>
      <c r="G42" s="30">
        <v>127623</v>
      </c>
      <c r="H42" s="215">
        <v>97161</v>
      </c>
      <c r="J42" s="178">
        <f t="shared" ref="J42:O42" si="37">C42/C45</f>
        <v>7.5949698195122723E-3</v>
      </c>
      <c r="K42" s="40">
        <f t="shared" si="37"/>
        <v>1.0554179326084859E-2</v>
      </c>
      <c r="L42" s="40">
        <f t="shared" si="37"/>
        <v>1.3272505508639358E-2</v>
      </c>
      <c r="M42" s="40">
        <f t="shared" si="37"/>
        <v>9.2338642176114129E-3</v>
      </c>
      <c r="N42" s="248">
        <f t="shared" si="37"/>
        <v>7.143717960867429E-3</v>
      </c>
      <c r="O42" s="249">
        <f t="shared" si="37"/>
        <v>6.0842823488745194E-3</v>
      </c>
      <c r="Q42" s="134">
        <f t="shared" si="1"/>
        <v>-0.23868738393549752</v>
      </c>
      <c r="R42" s="163">
        <f t="shared" si="3"/>
        <v>-0.10594356119929095</v>
      </c>
    </row>
    <row r="43" spans="1:16382" s="18" customFormat="1" ht="20.100000000000001" customHeight="1" x14ac:dyDescent="0.25">
      <c r="A43" s="42"/>
      <c r="B43" s="17" t="s">
        <v>99</v>
      </c>
      <c r="C43" s="50">
        <v>189421</v>
      </c>
      <c r="D43" s="51">
        <v>287006</v>
      </c>
      <c r="E43" s="51">
        <v>380934</v>
      </c>
      <c r="F43" s="329">
        <v>306722</v>
      </c>
      <c r="G43" s="51">
        <v>124443</v>
      </c>
      <c r="H43" s="216">
        <v>96555</v>
      </c>
      <c r="J43" s="179">
        <f t="shared" ref="J43:O43" si="38">C43/C42</f>
        <v>0.97660833788758394</v>
      </c>
      <c r="K43" s="52">
        <f t="shared" si="38"/>
        <v>0.98152916995831152</v>
      </c>
      <c r="L43" s="52">
        <f t="shared" si="38"/>
        <v>0.98860955613861612</v>
      </c>
      <c r="M43" s="52">
        <f t="shared" si="38"/>
        <v>0.98383697768482914</v>
      </c>
      <c r="N43" s="250">
        <f t="shared" si="38"/>
        <v>0.97508286123974519</v>
      </c>
      <c r="O43" s="251">
        <f t="shared" si="38"/>
        <v>0.99376292957050671</v>
      </c>
      <c r="Q43" s="135">
        <f t="shared" si="1"/>
        <v>-0.22410260119090669</v>
      </c>
      <c r="R43" s="136">
        <f t="shared" si="3"/>
        <v>1.8680068330761523</v>
      </c>
      <c r="V43"/>
      <c r="W43"/>
      <c r="X43"/>
      <c r="Y43"/>
      <c r="Z43"/>
      <c r="AA43"/>
      <c r="AB43"/>
      <c r="AC43"/>
      <c r="AD43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</row>
    <row r="44" spans="1:16382" s="18" customFormat="1" ht="20.100000000000001" customHeight="1" thickBot="1" x14ac:dyDescent="0.3">
      <c r="A44" s="42"/>
      <c r="B44" s="17" t="s">
        <v>100</v>
      </c>
      <c r="C44" s="50">
        <v>4537</v>
      </c>
      <c r="D44" s="51">
        <v>5401</v>
      </c>
      <c r="E44" s="51">
        <v>4389</v>
      </c>
      <c r="F44" s="329">
        <v>5039</v>
      </c>
      <c r="G44" s="51">
        <v>3180</v>
      </c>
      <c r="H44" s="216">
        <v>606</v>
      </c>
      <c r="J44" s="179">
        <f t="shared" ref="J44:O44" si="39">C44/C42</f>
        <v>2.3391662112416091E-2</v>
      </c>
      <c r="K44" s="59">
        <f t="shared" si="39"/>
        <v>1.8470830041688469E-2</v>
      </c>
      <c r="L44" s="59">
        <f t="shared" si="39"/>
        <v>1.1390443861383825E-2</v>
      </c>
      <c r="M44" s="59">
        <f t="shared" si="39"/>
        <v>1.6163022315170916E-2</v>
      </c>
      <c r="N44" s="250">
        <f t="shared" si="39"/>
        <v>2.4917138760254812E-2</v>
      </c>
      <c r="O44" s="251">
        <f t="shared" si="39"/>
        <v>6.237070429493315E-3</v>
      </c>
      <c r="Q44" s="135">
        <f t="shared" si="1"/>
        <v>-0.80943396226415099</v>
      </c>
      <c r="R44" s="136">
        <f t="shared" si="3"/>
        <v>-1.8680068330761497</v>
      </c>
      <c r="V44"/>
      <c r="W44"/>
      <c r="X44"/>
      <c r="Y44"/>
      <c r="Z44"/>
      <c r="AA44"/>
      <c r="AB44"/>
      <c r="AC44"/>
      <c r="AD44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</row>
    <row r="45" spans="1:16382" ht="20.100000000000001" customHeight="1" thickBot="1" x14ac:dyDescent="0.3">
      <c r="A45" s="105" t="s">
        <v>27</v>
      </c>
      <c r="B45" s="130"/>
      <c r="C45" s="114">
        <f t="shared" ref="C45:E46" si="40">C7+C10+C13+C16+C18+C21+C24+C27+C30+C33+C36+C39+C42</f>
        <v>25537692</v>
      </c>
      <c r="D45" s="115">
        <f t="shared" si="40"/>
        <v>27705328</v>
      </c>
      <c r="E45" s="115">
        <f t="shared" si="40"/>
        <v>29031670</v>
      </c>
      <c r="F45" s="115">
        <f t="shared" ref="F45" si="41">F7+F10+F13+F16+F18+F21+F24+F27+F30+F33+F36+F39+F42</f>
        <v>33762788</v>
      </c>
      <c r="G45" s="247">
        <f t="shared" ref="G45:H45" si="42">G7+G10+G13+G16+G18+G21+G24+G27+G30+G33+G36+G39+G42</f>
        <v>17865067</v>
      </c>
      <c r="H45" s="245">
        <f t="shared" si="42"/>
        <v>15969180</v>
      </c>
      <c r="J45" s="120">
        <f>J7+J10+J13+J16+J18+J21+J24+J27+J30+J33+J36+J39+J42</f>
        <v>1</v>
      </c>
      <c r="K45" s="116">
        <f>K7+K10+K13+K16+K18+K21+K24+K27+K30+K33+K36+K39+K42</f>
        <v>0.99999999999999978</v>
      </c>
      <c r="L45" s="116">
        <f>L7+L10+L13+L16+L18+L21+L24+L27+L30+L33+L36+L39+L42</f>
        <v>1</v>
      </c>
      <c r="M45" s="116">
        <f>M7+M10+M13+M16+M18+M21+M24+M27+M30+M33+M36+M39+M42</f>
        <v>1.0000000000000002</v>
      </c>
      <c r="N45" s="254">
        <f t="shared" ref="N45:O45" si="43">N7+N10+N13+N16+N18+N21+N24+N27+N30+N33+N36+N39+N42</f>
        <v>0.99999999999999989</v>
      </c>
      <c r="O45" s="255">
        <f t="shared" si="43"/>
        <v>1</v>
      </c>
      <c r="Q45" s="123">
        <f t="shared" si="1"/>
        <v>-0.10612257989292735</v>
      </c>
      <c r="R45" s="167">
        <f t="shared" si="3"/>
        <v>1.1102230246251565E-14</v>
      </c>
    </row>
    <row r="46" spans="1:16382" s="18" customFormat="1" ht="20.100000000000001" customHeight="1" x14ac:dyDescent="0.25">
      <c r="A46" s="42"/>
      <c r="B46" s="17" t="s">
        <v>99</v>
      </c>
      <c r="C46" s="166">
        <f t="shared" si="40"/>
        <v>13525843</v>
      </c>
      <c r="D46" s="68">
        <f t="shared" si="40"/>
        <v>14240476</v>
      </c>
      <c r="E46" s="68">
        <f t="shared" si="40"/>
        <v>15953957</v>
      </c>
      <c r="F46" s="68">
        <f t="shared" ref="F46" si="44">F8+F11+F14+F17+F19+F22+F25+F28+F31+F34+F37+F40+F43</f>
        <v>18474265</v>
      </c>
      <c r="G46" s="68">
        <f t="shared" ref="G46:H46" si="45">G8+G11+G14+G17+G19+G22+G25+G28+G31+G34+G37+G40+G43</f>
        <v>9381088</v>
      </c>
      <c r="H46" s="246">
        <f t="shared" si="45"/>
        <v>8416055</v>
      </c>
      <c r="J46" s="161">
        <f t="shared" ref="J46:O46" si="46">C46/C45</f>
        <v>0.52964234199394367</v>
      </c>
      <c r="K46" s="52">
        <f t="shared" si="46"/>
        <v>0.51399774079556104</v>
      </c>
      <c r="L46" s="52">
        <f t="shared" si="46"/>
        <v>0.54953631671894865</v>
      </c>
      <c r="M46" s="52">
        <f t="shared" si="46"/>
        <v>0.54717830174451232</v>
      </c>
      <c r="N46" s="256">
        <f t="shared" si="46"/>
        <v>0.52510791031458204</v>
      </c>
      <c r="O46" s="257">
        <f t="shared" si="46"/>
        <v>0.52701860709191084</v>
      </c>
      <c r="Q46" s="135">
        <f t="shared" si="1"/>
        <v>-0.10287005089388353</v>
      </c>
      <c r="R46" s="136">
        <f t="shared" si="3"/>
        <v>0.19106967773288019</v>
      </c>
      <c r="V46"/>
      <c r="W46"/>
      <c r="X46"/>
      <c r="Y46"/>
      <c r="Z46"/>
      <c r="AA46"/>
      <c r="AB46"/>
      <c r="AC46"/>
      <c r="AD46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</row>
    <row r="47" spans="1:16382" s="18" customFormat="1" ht="20.100000000000001" customHeight="1" thickBot="1" x14ac:dyDescent="0.3">
      <c r="A47" s="56"/>
      <c r="B47" s="43" t="s">
        <v>100</v>
      </c>
      <c r="C47" s="57">
        <f t="shared" ref="C47:E47" si="47">C9+C12+C15+C20+C23+C26+C29+C32+C35+C38+C41+C44</f>
        <v>12011849</v>
      </c>
      <c r="D47" s="58">
        <f t="shared" si="47"/>
        <v>13464852</v>
      </c>
      <c r="E47" s="58">
        <f t="shared" si="47"/>
        <v>13077713</v>
      </c>
      <c r="F47" s="58">
        <f t="shared" ref="F47" si="48">F9+F12+F15+F20+F23+F26+F29+F32+F35+F38+F41+F44</f>
        <v>15288523</v>
      </c>
      <c r="G47" s="58">
        <f t="shared" ref="G47:H47" si="49">G9+G12+G15+G20+G23+G26+G29+G32+G35+G38+G41+G44</f>
        <v>8483979</v>
      </c>
      <c r="H47" s="217">
        <f t="shared" si="49"/>
        <v>7553125</v>
      </c>
      <c r="J47" s="162">
        <f t="shared" ref="J47:O47" si="50">C47/C45</f>
        <v>0.47035765800605628</v>
      </c>
      <c r="K47" s="59">
        <f t="shared" si="50"/>
        <v>0.48600225920443896</v>
      </c>
      <c r="L47" s="59">
        <f t="shared" si="50"/>
        <v>0.45046368328105135</v>
      </c>
      <c r="M47" s="59">
        <f t="shared" si="50"/>
        <v>0.45282169825548768</v>
      </c>
      <c r="N47" s="259">
        <f t="shared" si="50"/>
        <v>0.47489208968541791</v>
      </c>
      <c r="O47" s="258">
        <f t="shared" si="50"/>
        <v>0.47298139290808922</v>
      </c>
      <c r="Q47" s="137">
        <f t="shared" si="1"/>
        <v>-0.10971903631538928</v>
      </c>
      <c r="R47" s="138">
        <f t="shared" si="3"/>
        <v>-0.19106967773286909</v>
      </c>
      <c r="V47"/>
      <c r="W47"/>
      <c r="X47"/>
      <c r="Y47"/>
      <c r="Z47"/>
      <c r="AA47"/>
      <c r="AB47"/>
      <c r="AC47"/>
      <c r="AD4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</row>
    <row r="50" spans="1:18" x14ac:dyDescent="0.25">
      <c r="A50" s="1" t="s">
        <v>30</v>
      </c>
      <c r="J50" s="1" t="s">
        <v>32</v>
      </c>
      <c r="Q50" s="1" t="str">
        <f>Q3</f>
        <v>VARIAÇÃO (JAN.-DEZ)</v>
      </c>
    </row>
    <row r="51" spans="1:18" ht="20.100000000000001" customHeight="1" thickBot="1" x14ac:dyDescent="0.3"/>
    <row r="52" spans="1:18" ht="20.100000000000001" customHeight="1" x14ac:dyDescent="0.25">
      <c r="A52" s="477" t="s">
        <v>44</v>
      </c>
      <c r="B52" s="491"/>
      <c r="C52" s="479">
        <v>2016</v>
      </c>
      <c r="D52" s="481">
        <v>2017</v>
      </c>
      <c r="E52" s="481">
        <v>2018</v>
      </c>
      <c r="F52" s="481">
        <v>2019</v>
      </c>
      <c r="G52" s="481">
        <f>G5</f>
        <v>2020</v>
      </c>
      <c r="H52" s="475">
        <v>2021</v>
      </c>
      <c r="J52" s="502">
        <v>2016</v>
      </c>
      <c r="K52" s="481">
        <v>2017</v>
      </c>
      <c r="L52" s="481">
        <v>2018</v>
      </c>
      <c r="M52" s="481">
        <v>2019</v>
      </c>
      <c r="N52" s="481">
        <f>G5</f>
        <v>2020</v>
      </c>
      <c r="O52" s="475">
        <v>2021</v>
      </c>
      <c r="Q52" s="500" t="s">
        <v>93</v>
      </c>
      <c r="R52" s="501"/>
    </row>
    <row r="53" spans="1:18" ht="20.100000000000001" customHeight="1" thickBot="1" x14ac:dyDescent="0.3">
      <c r="A53" s="492"/>
      <c r="B53" s="493"/>
      <c r="C53" s="490"/>
      <c r="D53" s="489"/>
      <c r="E53" s="489"/>
      <c r="F53" s="489"/>
      <c r="G53" s="489">
        <v>2020</v>
      </c>
      <c r="H53" s="499">
        <v>2021</v>
      </c>
      <c r="J53" s="503"/>
      <c r="K53" s="489"/>
      <c r="L53" s="489"/>
      <c r="M53" s="489"/>
      <c r="N53" s="489">
        <v>2020</v>
      </c>
      <c r="O53" s="499">
        <v>2021</v>
      </c>
      <c r="Q53" s="164" t="s">
        <v>0</v>
      </c>
      <c r="R53" s="165" t="s">
        <v>45</v>
      </c>
    </row>
    <row r="54" spans="1:18" ht="20.100000000000001" customHeight="1" thickBot="1" x14ac:dyDescent="0.3">
      <c r="A54" s="22" t="s">
        <v>10</v>
      </c>
      <c r="B54" s="23"/>
      <c r="C54" s="29">
        <v>39218341</v>
      </c>
      <c r="D54" s="30">
        <v>48114799</v>
      </c>
      <c r="E54" s="30">
        <v>49046966</v>
      </c>
      <c r="F54" s="62">
        <v>53546140</v>
      </c>
      <c r="G54" s="30">
        <v>29556333</v>
      </c>
      <c r="H54" s="215">
        <v>27305620</v>
      </c>
      <c r="J54" s="178">
        <f t="shared" ref="J54:O54" si="51">C54/C92</f>
        <v>0.15591700650219709</v>
      </c>
      <c r="K54" s="40">
        <f t="shared" si="51"/>
        <v>0.16680384345256438</v>
      </c>
      <c r="L54" s="40">
        <f t="shared" si="51"/>
        <v>0.15623242097362919</v>
      </c>
      <c r="M54" s="40">
        <f t="shared" si="51"/>
        <v>0.15243562054432794</v>
      </c>
      <c r="N54" s="248">
        <f t="shared" si="51"/>
        <v>0.15802170200137394</v>
      </c>
      <c r="O54" s="249">
        <f t="shared" si="51"/>
        <v>0.16132526156978211</v>
      </c>
      <c r="Q54" s="134">
        <f t="shared" ref="Q54:Q94" si="52">(H54-G54)/G54</f>
        <v>-7.6149940522053261E-2</v>
      </c>
      <c r="R54" s="133">
        <f>(O54-N54)*100</f>
        <v>0.33035595684081653</v>
      </c>
    </row>
    <row r="55" spans="1:18" ht="20.100000000000001" customHeight="1" x14ac:dyDescent="0.25">
      <c r="A55" s="42"/>
      <c r="B55" s="17" t="s">
        <v>99</v>
      </c>
      <c r="C55" s="50">
        <v>1318335</v>
      </c>
      <c r="D55" s="51">
        <v>1066465</v>
      </c>
      <c r="E55" s="51">
        <v>2255810</v>
      </c>
      <c r="F55" s="329">
        <v>2498668</v>
      </c>
      <c r="G55" s="51">
        <v>1363575</v>
      </c>
      <c r="H55" s="216">
        <v>2838319</v>
      </c>
      <c r="I55" s="18"/>
      <c r="J55" s="179">
        <f t="shared" ref="J55:O55" si="53">C55/C54</f>
        <v>3.3615266897699725E-2</v>
      </c>
      <c r="K55" s="52">
        <f t="shared" si="53"/>
        <v>2.2165009979569904E-2</v>
      </c>
      <c r="L55" s="52">
        <f t="shared" si="53"/>
        <v>4.5992855093218203E-2</v>
      </c>
      <c r="M55" s="52">
        <f t="shared" si="53"/>
        <v>4.6663830483392454E-2</v>
      </c>
      <c r="N55" s="250">
        <f t="shared" si="53"/>
        <v>4.6134782687689981E-2</v>
      </c>
      <c r="O55" s="251">
        <f t="shared" si="53"/>
        <v>0.10394633046237368</v>
      </c>
      <c r="P55" s="18"/>
      <c r="Q55" s="135">
        <f t="shared" si="52"/>
        <v>1.0815276020754268</v>
      </c>
      <c r="R55" s="136">
        <f t="shared" ref="R55:R94" si="54">(O55-N55)*100</f>
        <v>5.7811547774683705</v>
      </c>
    </row>
    <row r="56" spans="1:18" ht="20.100000000000001" customHeight="1" thickBot="1" x14ac:dyDescent="0.3">
      <c r="A56" s="42"/>
      <c r="B56" s="17" t="s">
        <v>100</v>
      </c>
      <c r="C56" s="50">
        <v>37900006</v>
      </c>
      <c r="D56" s="51">
        <v>47048334</v>
      </c>
      <c r="E56" s="51">
        <v>46791156</v>
      </c>
      <c r="F56" s="329">
        <v>51047472</v>
      </c>
      <c r="G56" s="51">
        <v>28192758</v>
      </c>
      <c r="H56" s="216">
        <v>24467301</v>
      </c>
      <c r="I56" s="18"/>
      <c r="J56" s="179">
        <f t="shared" ref="J56:O56" si="55">C56/C54</f>
        <v>0.96638473310230022</v>
      </c>
      <c r="K56" s="52">
        <f t="shared" si="55"/>
        <v>0.97783499002043006</v>
      </c>
      <c r="L56" s="52">
        <f t="shared" si="55"/>
        <v>0.95400714490678185</v>
      </c>
      <c r="M56" s="52">
        <f t="shared" si="55"/>
        <v>0.9533361695166076</v>
      </c>
      <c r="N56" s="250">
        <f t="shared" si="55"/>
        <v>0.95386521731231</v>
      </c>
      <c r="O56" s="251">
        <f t="shared" si="55"/>
        <v>0.89605366953762633</v>
      </c>
      <c r="P56" s="18"/>
      <c r="Q56" s="135">
        <f t="shared" si="52"/>
        <v>-0.1321423395327268</v>
      </c>
      <c r="R56" s="136">
        <f t="shared" si="54"/>
        <v>-5.7811547774683669</v>
      </c>
    </row>
    <row r="57" spans="1:18" ht="20.100000000000001" customHeight="1" thickBot="1" x14ac:dyDescent="0.3">
      <c r="A57" s="22" t="s">
        <v>21</v>
      </c>
      <c r="B57" s="23"/>
      <c r="C57" s="29">
        <v>1924359</v>
      </c>
      <c r="D57" s="30">
        <v>2915898</v>
      </c>
      <c r="E57" s="30">
        <v>1715135</v>
      </c>
      <c r="F57" s="62">
        <v>1891261</v>
      </c>
      <c r="G57" s="30">
        <v>999405</v>
      </c>
      <c r="H57" s="215">
        <v>823510</v>
      </c>
      <c r="J57" s="178">
        <f t="shared" ref="J57:O57" si="56">C57/C92</f>
        <v>7.6505096101735018E-3</v>
      </c>
      <c r="K57" s="40">
        <f t="shared" si="56"/>
        <v>1.010880235653994E-2</v>
      </c>
      <c r="L57" s="40">
        <f t="shared" si="56"/>
        <v>5.4633286255995018E-3</v>
      </c>
      <c r="M57" s="40">
        <f t="shared" si="56"/>
        <v>5.3840583867723465E-3</v>
      </c>
      <c r="N57" s="248">
        <f t="shared" si="56"/>
        <v>5.3432771612325226E-3</v>
      </c>
      <c r="O57" s="249">
        <f t="shared" si="56"/>
        <v>4.8654074199864809E-3</v>
      </c>
      <c r="Q57" s="134">
        <f t="shared" si="52"/>
        <v>-0.17599971983330082</v>
      </c>
      <c r="R57" s="133">
        <f t="shared" si="54"/>
        <v>-4.778697412460417E-2</v>
      </c>
    </row>
    <row r="58" spans="1:18" ht="20.100000000000001" customHeight="1" x14ac:dyDescent="0.25">
      <c r="A58" s="42"/>
      <c r="B58" s="17" t="s">
        <v>99</v>
      </c>
      <c r="C58" s="50">
        <v>1906735</v>
      </c>
      <c r="D58" s="51">
        <v>2806443</v>
      </c>
      <c r="E58" s="51">
        <v>1423090</v>
      </c>
      <c r="F58" s="329">
        <v>1302747</v>
      </c>
      <c r="G58" s="51">
        <v>682544</v>
      </c>
      <c r="H58" s="216">
        <v>473400</v>
      </c>
      <c r="I58" s="18"/>
      <c r="J58" s="179">
        <f t="shared" ref="J58:O58" si="57">C58/C57</f>
        <v>0.99084162570497503</v>
      </c>
      <c r="K58" s="180">
        <f t="shared" si="57"/>
        <v>0.96246267873567592</v>
      </c>
      <c r="L58" s="180">
        <f t="shared" si="57"/>
        <v>0.82972477385162102</v>
      </c>
      <c r="M58" s="180">
        <f t="shared" si="57"/>
        <v>0.68882454616258681</v>
      </c>
      <c r="N58" s="250">
        <f t="shared" si="57"/>
        <v>0.68295035546149963</v>
      </c>
      <c r="O58" s="251">
        <f t="shared" si="57"/>
        <v>0.5748564073296013</v>
      </c>
      <c r="P58" s="18"/>
      <c r="Q58" s="135">
        <f t="shared" si="52"/>
        <v>-0.3064183407956117</v>
      </c>
      <c r="R58" s="136">
        <f t="shared" si="54"/>
        <v>-10.809394813189833</v>
      </c>
    </row>
    <row r="59" spans="1:18" ht="20.100000000000001" customHeight="1" thickBot="1" x14ac:dyDescent="0.3">
      <c r="A59" s="42"/>
      <c r="B59" s="17" t="s">
        <v>100</v>
      </c>
      <c r="C59" s="50">
        <v>17624</v>
      </c>
      <c r="D59" s="51">
        <v>109455</v>
      </c>
      <c r="E59" s="51">
        <v>292045</v>
      </c>
      <c r="F59" s="329">
        <v>588514</v>
      </c>
      <c r="G59" s="51">
        <v>316861</v>
      </c>
      <c r="H59" s="216">
        <v>350110</v>
      </c>
      <c r="I59" s="18"/>
      <c r="J59" s="179">
        <f t="shared" ref="J59:O59" si="58">C59/C57</f>
        <v>9.1583742950249927E-3</v>
      </c>
      <c r="K59" s="59">
        <f t="shared" si="58"/>
        <v>3.7537321264324061E-2</v>
      </c>
      <c r="L59" s="59">
        <f t="shared" si="58"/>
        <v>0.17027522614837898</v>
      </c>
      <c r="M59" s="59">
        <f t="shared" si="58"/>
        <v>0.31117545383741324</v>
      </c>
      <c r="N59" s="250">
        <f t="shared" si="58"/>
        <v>0.31704964453850043</v>
      </c>
      <c r="O59" s="251">
        <f t="shared" si="58"/>
        <v>0.42514359267039864</v>
      </c>
      <c r="P59" s="18"/>
      <c r="Q59" s="135">
        <f t="shared" si="52"/>
        <v>0.10493244671953948</v>
      </c>
      <c r="R59" s="136">
        <f t="shared" si="54"/>
        <v>10.809394813189821</v>
      </c>
    </row>
    <row r="60" spans="1:18" ht="20.100000000000001" customHeight="1" thickBot="1" x14ac:dyDescent="0.3">
      <c r="A60" s="22" t="s">
        <v>15</v>
      </c>
      <c r="B60" s="23"/>
      <c r="C60" s="29">
        <v>45568148</v>
      </c>
      <c r="D60" s="30">
        <v>61332118</v>
      </c>
      <c r="E60" s="30">
        <v>64429780</v>
      </c>
      <c r="F60" s="62">
        <v>74767147</v>
      </c>
      <c r="G60" s="30">
        <v>44240396</v>
      </c>
      <c r="H60" s="215">
        <v>41900714</v>
      </c>
      <c r="J60" s="178">
        <f t="shared" ref="J60:O60" si="59">C60/C92</f>
        <v>0.181161391503253</v>
      </c>
      <c r="K60" s="40">
        <f t="shared" si="59"/>
        <v>0.21262549614903734</v>
      </c>
      <c r="L60" s="40">
        <f t="shared" si="59"/>
        <v>0.20523227700156449</v>
      </c>
      <c r="M60" s="40">
        <f t="shared" si="59"/>
        <v>0.21284776921873336</v>
      </c>
      <c r="N60" s="248">
        <f t="shared" si="59"/>
        <v>0.23652943256305767</v>
      </c>
      <c r="O60" s="249">
        <f t="shared" si="59"/>
        <v>0.24755503248088237</v>
      </c>
      <c r="Q60" s="134">
        <f t="shared" si="52"/>
        <v>-5.2885647768614007E-2</v>
      </c>
      <c r="R60" s="133">
        <f t="shared" si="54"/>
        <v>1.1025599917824702</v>
      </c>
    </row>
    <row r="61" spans="1:18" ht="20.100000000000001" customHeight="1" x14ac:dyDescent="0.25">
      <c r="A61" s="42"/>
      <c r="B61" s="221" t="s">
        <v>99</v>
      </c>
      <c r="C61" s="50">
        <v>4042105</v>
      </c>
      <c r="D61" s="51">
        <v>3394621</v>
      </c>
      <c r="E61" s="51">
        <v>2829257</v>
      </c>
      <c r="F61" s="329">
        <v>1593305</v>
      </c>
      <c r="G61" s="223">
        <v>712835</v>
      </c>
      <c r="H61" s="244">
        <v>910322</v>
      </c>
      <c r="I61" s="18"/>
      <c r="J61" s="179">
        <f t="shared" ref="J61:O61" si="60">C61/C60</f>
        <v>8.8704614460082945E-2</v>
      </c>
      <c r="K61" s="180">
        <f t="shared" si="60"/>
        <v>5.5348178257923521E-2</v>
      </c>
      <c r="L61" s="180">
        <f t="shared" si="60"/>
        <v>4.3912256102690402E-2</v>
      </c>
      <c r="M61" s="180">
        <f t="shared" si="60"/>
        <v>2.1310228675704316E-2</v>
      </c>
      <c r="N61" s="252">
        <f t="shared" si="60"/>
        <v>1.6112762643444693E-2</v>
      </c>
      <c r="O61" s="253">
        <f t="shared" si="60"/>
        <v>2.1725691834272799E-2</v>
      </c>
      <c r="P61" s="18"/>
      <c r="Q61" s="135">
        <f t="shared" si="52"/>
        <v>0.27704447733346427</v>
      </c>
      <c r="R61" s="136">
        <f t="shared" si="54"/>
        <v>0.56129291908281065</v>
      </c>
    </row>
    <row r="62" spans="1:18" ht="20.100000000000001" customHeight="1" thickBot="1" x14ac:dyDescent="0.3">
      <c r="A62" s="42"/>
      <c r="B62" s="221" t="s">
        <v>100</v>
      </c>
      <c r="C62" s="50">
        <v>41526043</v>
      </c>
      <c r="D62" s="51">
        <v>57937497</v>
      </c>
      <c r="E62" s="51">
        <v>61600523</v>
      </c>
      <c r="F62" s="329">
        <v>73173842</v>
      </c>
      <c r="G62" s="223">
        <v>43527561</v>
      </c>
      <c r="H62" s="244">
        <v>40990392</v>
      </c>
      <c r="I62" s="18"/>
      <c r="J62" s="179">
        <f t="shared" ref="J62:O62" si="61">C62/C60</f>
        <v>0.91129538553991707</v>
      </c>
      <c r="K62" s="59">
        <f t="shared" si="61"/>
        <v>0.94465182174207651</v>
      </c>
      <c r="L62" s="59">
        <f t="shared" si="61"/>
        <v>0.95608774389730955</v>
      </c>
      <c r="M62" s="59">
        <f t="shared" si="61"/>
        <v>0.97868977132429569</v>
      </c>
      <c r="N62" s="252">
        <f t="shared" si="61"/>
        <v>0.98388723735655526</v>
      </c>
      <c r="O62" s="253">
        <f t="shared" si="61"/>
        <v>0.97827430816572725</v>
      </c>
      <c r="P62" s="18"/>
      <c r="Q62" s="135">
        <f t="shared" si="52"/>
        <v>-5.8288793162566584E-2</v>
      </c>
      <c r="R62" s="136">
        <f t="shared" si="54"/>
        <v>-0.56129291908280088</v>
      </c>
    </row>
    <row r="63" spans="1:18" ht="20.100000000000001" customHeight="1" thickBot="1" x14ac:dyDescent="0.3">
      <c r="A63" s="22" t="s">
        <v>8</v>
      </c>
      <c r="B63" s="23"/>
      <c r="C63" s="29">
        <v>253854</v>
      </c>
      <c r="D63" s="30">
        <v>145443</v>
      </c>
      <c r="E63" s="30">
        <v>425755</v>
      </c>
      <c r="F63" s="62">
        <v>319658</v>
      </c>
      <c r="G63" s="30">
        <v>70775</v>
      </c>
      <c r="H63" s="215">
        <v>22910</v>
      </c>
      <c r="J63" s="178">
        <f t="shared" ref="J63:O63" si="62">C63/C92</f>
        <v>1.0092256520643935E-3</v>
      </c>
      <c r="K63" s="40">
        <f t="shared" si="62"/>
        <v>5.0422015486901062E-4</v>
      </c>
      <c r="L63" s="40">
        <f t="shared" si="62"/>
        <v>1.3561844863477896E-3</v>
      </c>
      <c r="M63" s="40">
        <f t="shared" si="62"/>
        <v>9.1000519536905522E-4</v>
      </c>
      <c r="N63" s="248">
        <f t="shared" si="62"/>
        <v>3.7839558646017563E-4</v>
      </c>
      <c r="O63" s="249">
        <f t="shared" si="62"/>
        <v>1.353553496519657E-4</v>
      </c>
      <c r="Q63" s="134">
        <f t="shared" si="52"/>
        <v>-0.67629812787001065</v>
      </c>
      <c r="R63" s="133">
        <f t="shared" si="54"/>
        <v>-2.4304023680820994E-2</v>
      </c>
    </row>
    <row r="64" spans="1:18" ht="20.100000000000001" customHeight="1" thickBot="1" x14ac:dyDescent="0.3">
      <c r="A64" s="42"/>
      <c r="B64" s="17" t="s">
        <v>99</v>
      </c>
      <c r="C64" s="50">
        <v>253854</v>
      </c>
      <c r="D64" s="51">
        <v>145443</v>
      </c>
      <c r="E64" s="51">
        <v>425755</v>
      </c>
      <c r="F64" s="329">
        <v>319658</v>
      </c>
      <c r="G64" s="51">
        <v>70775</v>
      </c>
      <c r="H64" s="216">
        <v>22910</v>
      </c>
      <c r="I64" s="18"/>
      <c r="J64" s="179">
        <f t="shared" ref="J64:O64" si="63">C64/C63</f>
        <v>1</v>
      </c>
      <c r="K64" s="227">
        <f t="shared" si="63"/>
        <v>1</v>
      </c>
      <c r="L64" s="227">
        <f t="shared" si="63"/>
        <v>1</v>
      </c>
      <c r="M64" s="227">
        <f t="shared" si="63"/>
        <v>1</v>
      </c>
      <c r="N64" s="250">
        <f t="shared" si="63"/>
        <v>1</v>
      </c>
      <c r="O64" s="251">
        <f t="shared" si="63"/>
        <v>1</v>
      </c>
      <c r="P64" s="18"/>
      <c r="Q64" s="135">
        <f t="shared" si="52"/>
        <v>-0.67629812787001065</v>
      </c>
      <c r="R64" s="136">
        <f t="shared" si="54"/>
        <v>0</v>
      </c>
    </row>
    <row r="65" spans="1:18" ht="20.100000000000001" customHeight="1" thickBot="1" x14ac:dyDescent="0.3">
      <c r="A65" s="22" t="s">
        <v>19</v>
      </c>
      <c r="B65" s="23"/>
      <c r="C65" s="29">
        <v>297926</v>
      </c>
      <c r="D65" s="30">
        <v>132592</v>
      </c>
      <c r="E65" s="30">
        <v>130092</v>
      </c>
      <c r="F65" s="62">
        <v>197628</v>
      </c>
      <c r="G65" s="30">
        <v>411712</v>
      </c>
      <c r="H65" s="215">
        <v>169419</v>
      </c>
      <c r="J65" s="178">
        <f t="shared" ref="J65:O65" si="64">C65/C92</f>
        <v>1.1844389358329453E-3</v>
      </c>
      <c r="K65" s="40">
        <f t="shared" si="64"/>
        <v>4.5966845275738165E-4</v>
      </c>
      <c r="L65" s="40">
        <f t="shared" si="64"/>
        <v>4.1439032353808326E-4</v>
      </c>
      <c r="M65" s="40">
        <f t="shared" si="64"/>
        <v>5.6260912209422453E-4</v>
      </c>
      <c r="N65" s="248">
        <f t="shared" si="64"/>
        <v>2.2012010412248931E-3</v>
      </c>
      <c r="O65" s="249">
        <f t="shared" si="64"/>
        <v>1.000950152015992E-3</v>
      </c>
      <c r="Q65" s="134">
        <f t="shared" si="52"/>
        <v>-0.58850118529457485</v>
      </c>
      <c r="R65" s="133">
        <f t="shared" si="54"/>
        <v>-0.12002508892089012</v>
      </c>
    </row>
    <row r="66" spans="1:18" ht="20.100000000000001" customHeight="1" x14ac:dyDescent="0.25">
      <c r="A66" s="42"/>
      <c r="B66" s="17" t="s">
        <v>99</v>
      </c>
      <c r="C66" s="50">
        <v>294731</v>
      </c>
      <c r="D66" s="51">
        <v>116660</v>
      </c>
      <c r="E66" s="51">
        <v>81543</v>
      </c>
      <c r="F66" s="329">
        <v>149470</v>
      </c>
      <c r="G66" s="51">
        <v>193943</v>
      </c>
      <c r="H66" s="216">
        <v>130849</v>
      </c>
      <c r="I66" s="18"/>
      <c r="J66" s="179">
        <f t="shared" ref="J66:O67" si="65">C66/C65</f>
        <v>0.98927586044856775</v>
      </c>
      <c r="K66" s="52">
        <f t="shared" si="65"/>
        <v>0.87984192108121151</v>
      </c>
      <c r="L66" s="52">
        <f t="shared" si="65"/>
        <v>0.62681025735633245</v>
      </c>
      <c r="M66" s="52">
        <f t="shared" si="65"/>
        <v>0.75631995466229485</v>
      </c>
      <c r="N66" s="250">
        <f t="shared" si="65"/>
        <v>0.47106472485621015</v>
      </c>
      <c r="O66" s="251">
        <f t="shared" si="65"/>
        <v>0.77233958410803982</v>
      </c>
      <c r="P66" s="18"/>
      <c r="Q66" s="135">
        <f t="shared" si="52"/>
        <v>-0.32532238853683815</v>
      </c>
      <c r="R66" s="136">
        <f t="shared" si="54"/>
        <v>30.127485925182967</v>
      </c>
    </row>
    <row r="67" spans="1:18" ht="20.100000000000001" customHeight="1" thickBot="1" x14ac:dyDescent="0.3">
      <c r="A67" s="42"/>
      <c r="B67" s="17" t="s">
        <v>100</v>
      </c>
      <c r="C67" s="50">
        <v>3195</v>
      </c>
      <c r="D67" s="51">
        <v>15932</v>
      </c>
      <c r="E67" s="51">
        <v>48549</v>
      </c>
      <c r="F67" s="329">
        <v>48158</v>
      </c>
      <c r="G67" s="51">
        <v>217769</v>
      </c>
      <c r="H67" s="216">
        <v>38570</v>
      </c>
      <c r="I67" s="18"/>
      <c r="J67" s="179">
        <f t="shared" si="65"/>
        <v>1.0840393443512899E-2</v>
      </c>
      <c r="K67" s="52">
        <f t="shared" si="65"/>
        <v>0.13656780387450712</v>
      </c>
      <c r="L67" s="52">
        <f t="shared" si="65"/>
        <v>0.59537912512416757</v>
      </c>
      <c r="M67" s="52">
        <f t="shared" si="65"/>
        <v>0.32219174416270824</v>
      </c>
      <c r="N67" s="250">
        <f t="shared" si="65"/>
        <v>1.1228505282479904</v>
      </c>
      <c r="O67" s="251">
        <f t="shared" si="65"/>
        <v>0.29476725080054106</v>
      </c>
      <c r="P67" s="18"/>
      <c r="Q67" s="135">
        <f t="shared" si="52"/>
        <v>-0.82288571835293356</v>
      </c>
      <c r="R67" s="136">
        <f t="shared" si="54"/>
        <v>-82.808327744744929</v>
      </c>
    </row>
    <row r="68" spans="1:18" ht="20.100000000000001" customHeight="1" thickBot="1" x14ac:dyDescent="0.3">
      <c r="A68" s="22" t="s">
        <v>25</v>
      </c>
      <c r="B68" s="23"/>
      <c r="C68" s="29">
        <v>450437</v>
      </c>
      <c r="D68" s="30">
        <v>664202</v>
      </c>
      <c r="E68" s="30">
        <v>1193621</v>
      </c>
      <c r="F68" s="62">
        <v>878489</v>
      </c>
      <c r="G68" s="30">
        <v>374089</v>
      </c>
      <c r="H68" s="215">
        <v>476828</v>
      </c>
      <c r="J68" s="178">
        <f t="shared" ref="J68:O68" si="66">C68/C92</f>
        <v>1.7907638841181514E-3</v>
      </c>
      <c r="K68" s="40">
        <f t="shared" si="66"/>
        <v>2.3026480154033305E-3</v>
      </c>
      <c r="L68" s="40">
        <f t="shared" si="66"/>
        <v>3.8021169047431852E-3</v>
      </c>
      <c r="M68" s="40">
        <f t="shared" si="66"/>
        <v>2.5008901828659567E-3</v>
      </c>
      <c r="N68" s="248">
        <f t="shared" si="66"/>
        <v>2.0000512404563849E-3</v>
      </c>
      <c r="O68" s="249">
        <f t="shared" si="66"/>
        <v>2.8171637129571149E-3</v>
      </c>
      <c r="Q68" s="134">
        <f t="shared" si="52"/>
        <v>0.27463785355891246</v>
      </c>
      <c r="R68" s="133">
        <f t="shared" si="54"/>
        <v>8.1711247250073005E-2</v>
      </c>
    </row>
    <row r="69" spans="1:18" ht="20.100000000000001" customHeight="1" x14ac:dyDescent="0.25">
      <c r="A69" s="42"/>
      <c r="B69" s="17" t="s">
        <v>99</v>
      </c>
      <c r="C69" s="50">
        <v>99201</v>
      </c>
      <c r="D69" s="51">
        <v>72764</v>
      </c>
      <c r="E69" s="51">
        <v>168245</v>
      </c>
      <c r="F69" s="329">
        <v>116918</v>
      </c>
      <c r="G69" s="51">
        <v>93762</v>
      </c>
      <c r="H69" s="216">
        <v>115428</v>
      </c>
      <c r="I69" s="18"/>
      <c r="J69" s="179">
        <f t="shared" ref="J69:O69" si="67">C69/C68</f>
        <v>0.22023279615129307</v>
      </c>
      <c r="K69" s="52">
        <f t="shared" si="67"/>
        <v>0.10955101008428159</v>
      </c>
      <c r="L69" s="52">
        <f t="shared" si="67"/>
        <v>0.14095345172378837</v>
      </c>
      <c r="M69" s="52">
        <f t="shared" si="67"/>
        <v>0.1330898850184806</v>
      </c>
      <c r="N69" s="250">
        <f t="shared" si="67"/>
        <v>0.25064089026942787</v>
      </c>
      <c r="O69" s="251">
        <f t="shared" si="67"/>
        <v>0.24207471037774628</v>
      </c>
      <c r="P69" s="18"/>
      <c r="Q69" s="135">
        <f t="shared" si="52"/>
        <v>0.23107442247392335</v>
      </c>
      <c r="R69" s="136">
        <f t="shared" si="54"/>
        <v>-0.85661798916815968</v>
      </c>
    </row>
    <row r="70" spans="1:18" ht="20.100000000000001" customHeight="1" thickBot="1" x14ac:dyDescent="0.3">
      <c r="A70" s="42"/>
      <c r="B70" s="17" t="s">
        <v>100</v>
      </c>
      <c r="C70" s="50">
        <v>351236</v>
      </c>
      <c r="D70" s="51">
        <v>591438</v>
      </c>
      <c r="E70" s="51">
        <v>1025376</v>
      </c>
      <c r="F70" s="329">
        <v>761571</v>
      </c>
      <c r="G70" s="51">
        <v>280327</v>
      </c>
      <c r="H70" s="216">
        <v>361400</v>
      </c>
      <c r="I70" s="18"/>
      <c r="J70" s="179">
        <f t="shared" ref="J70:O70" si="68">C70/C68</f>
        <v>0.7797672038487069</v>
      </c>
      <c r="K70" s="52">
        <f t="shared" si="68"/>
        <v>0.89044898991571841</v>
      </c>
      <c r="L70" s="52">
        <f t="shared" si="68"/>
        <v>0.85904654827621163</v>
      </c>
      <c r="M70" s="52">
        <f t="shared" si="68"/>
        <v>0.86691011498151938</v>
      </c>
      <c r="N70" s="250">
        <f t="shared" si="68"/>
        <v>0.74935910973057218</v>
      </c>
      <c r="O70" s="251">
        <f t="shared" si="68"/>
        <v>0.7579252896222537</v>
      </c>
      <c r="P70" s="18"/>
      <c r="Q70" s="135">
        <f t="shared" si="52"/>
        <v>0.2892086741555398</v>
      </c>
      <c r="R70" s="136">
        <f t="shared" si="54"/>
        <v>0.85661798916815135</v>
      </c>
    </row>
    <row r="71" spans="1:18" ht="20.100000000000001" customHeight="1" thickBot="1" x14ac:dyDescent="0.3">
      <c r="A71" s="22" t="s">
        <v>26</v>
      </c>
      <c r="B71" s="23"/>
      <c r="C71" s="29">
        <v>22521987</v>
      </c>
      <c r="D71" s="30">
        <v>17563156</v>
      </c>
      <c r="E71" s="30">
        <v>16636857</v>
      </c>
      <c r="F71" s="62">
        <v>17822821</v>
      </c>
      <c r="G71" s="30">
        <v>9399875</v>
      </c>
      <c r="H71" s="215">
        <v>7266805</v>
      </c>
      <c r="J71" s="178">
        <f t="shared" ref="J71:O71" si="69">C71/C92</f>
        <v>8.9538738865098805E-2</v>
      </c>
      <c r="K71" s="40">
        <f t="shared" si="69"/>
        <v>6.0887751478645197E-2</v>
      </c>
      <c r="L71" s="40">
        <f t="shared" si="69"/>
        <v>5.2994438973086935E-2</v>
      </c>
      <c r="M71" s="40">
        <f t="shared" si="69"/>
        <v>5.0738162993363846E-2</v>
      </c>
      <c r="N71" s="248">
        <f t="shared" si="69"/>
        <v>5.0256039749591565E-2</v>
      </c>
      <c r="O71" s="249">
        <f t="shared" si="69"/>
        <v>4.2933257600508631E-2</v>
      </c>
      <c r="Q71" s="134">
        <f t="shared" si="52"/>
        <v>-0.22692535804997407</v>
      </c>
      <c r="R71" s="133">
        <f t="shared" si="54"/>
        <v>-0.73227821490829337</v>
      </c>
    </row>
    <row r="72" spans="1:18" ht="20.100000000000001" customHeight="1" x14ac:dyDescent="0.25">
      <c r="A72" s="42"/>
      <c r="B72" s="17" t="s">
        <v>99</v>
      </c>
      <c r="C72" s="50">
        <v>2470578</v>
      </c>
      <c r="D72" s="51">
        <v>917698</v>
      </c>
      <c r="E72" s="51">
        <v>2916149</v>
      </c>
      <c r="F72" s="329">
        <v>3485556</v>
      </c>
      <c r="G72" s="51">
        <v>1852665</v>
      </c>
      <c r="H72" s="216">
        <v>1502581</v>
      </c>
      <c r="I72" s="18"/>
      <c r="J72" s="179">
        <f t="shared" ref="J72:O72" si="70">C72/C71</f>
        <v>0.109696271470186</v>
      </c>
      <c r="K72" s="52">
        <f t="shared" si="70"/>
        <v>5.2251315196425972E-2</v>
      </c>
      <c r="L72" s="52">
        <f t="shared" si="70"/>
        <v>0.1752824466784802</v>
      </c>
      <c r="M72" s="52">
        <f t="shared" si="70"/>
        <v>0.19556702050702299</v>
      </c>
      <c r="N72" s="250">
        <f t="shared" si="70"/>
        <v>0.19709464221598691</v>
      </c>
      <c r="O72" s="251">
        <f t="shared" si="70"/>
        <v>0.2067732655548071</v>
      </c>
      <c r="P72" s="18"/>
      <c r="Q72" s="135">
        <f t="shared" si="52"/>
        <v>-0.1889623866160369</v>
      </c>
      <c r="R72" s="136">
        <f t="shared" si="54"/>
        <v>0.96786233388201914</v>
      </c>
    </row>
    <row r="73" spans="1:18" ht="20.100000000000001" customHeight="1" thickBot="1" x14ac:dyDescent="0.3">
      <c r="A73" s="42"/>
      <c r="B73" s="17" t="s">
        <v>100</v>
      </c>
      <c r="C73" s="50">
        <v>20051409</v>
      </c>
      <c r="D73" s="51">
        <v>16645458</v>
      </c>
      <c r="E73" s="51">
        <v>13720708</v>
      </c>
      <c r="F73" s="329">
        <v>14337265</v>
      </c>
      <c r="G73" s="51">
        <v>7547210</v>
      </c>
      <c r="H73" s="216">
        <v>5764224</v>
      </c>
      <c r="I73" s="18"/>
      <c r="J73" s="179">
        <f t="shared" ref="J73:O73" si="71">C73/C71</f>
        <v>0.89030372852981399</v>
      </c>
      <c r="K73" s="52">
        <f t="shared" si="71"/>
        <v>0.94774868480357399</v>
      </c>
      <c r="L73" s="52">
        <f t="shared" si="71"/>
        <v>0.82471755332151986</v>
      </c>
      <c r="M73" s="52">
        <f t="shared" si="71"/>
        <v>0.80443297949297699</v>
      </c>
      <c r="N73" s="250">
        <f t="shared" si="71"/>
        <v>0.80290535778401306</v>
      </c>
      <c r="O73" s="251">
        <f t="shared" si="71"/>
        <v>0.79322673444519287</v>
      </c>
      <c r="P73" s="18"/>
      <c r="Q73" s="135">
        <f t="shared" si="52"/>
        <v>-0.23624438699863923</v>
      </c>
      <c r="R73" s="136">
        <f t="shared" si="54"/>
        <v>-0.96786233388201914</v>
      </c>
    </row>
    <row r="74" spans="1:18" ht="20.100000000000001" customHeight="1" thickBot="1" x14ac:dyDescent="0.3">
      <c r="A74" s="22" t="s">
        <v>14</v>
      </c>
      <c r="B74" s="23"/>
      <c r="C74" s="29">
        <v>1028353</v>
      </c>
      <c r="D74" s="30">
        <v>1315033</v>
      </c>
      <c r="E74" s="30">
        <v>2781088</v>
      </c>
      <c r="F74" s="62">
        <v>4402111</v>
      </c>
      <c r="G74" s="30">
        <v>3599185</v>
      </c>
      <c r="H74" s="215">
        <v>2632770</v>
      </c>
      <c r="J74" s="178">
        <f t="shared" ref="J74:O74" si="72">C74/C92</f>
        <v>4.0883351334915947E-3</v>
      </c>
      <c r="K74" s="40">
        <f t="shared" si="72"/>
        <v>4.5589415985496703E-3</v>
      </c>
      <c r="L74" s="40">
        <f t="shared" si="72"/>
        <v>8.8587765282098895E-3</v>
      </c>
      <c r="M74" s="40">
        <f t="shared" si="72"/>
        <v>1.2531968167827074E-2</v>
      </c>
      <c r="N74" s="248">
        <f t="shared" si="72"/>
        <v>1.924289253060639E-2</v>
      </c>
      <c r="O74" s="249">
        <f t="shared" si="72"/>
        <v>1.5554757918079693E-2</v>
      </c>
      <c r="Q74" s="134">
        <f t="shared" si="52"/>
        <v>-0.26850939865552897</v>
      </c>
      <c r="R74" s="133">
        <f t="shared" si="54"/>
        <v>-0.36881346125266967</v>
      </c>
    </row>
    <row r="75" spans="1:18" ht="20.100000000000001" customHeight="1" x14ac:dyDescent="0.25">
      <c r="A75" s="42"/>
      <c r="B75" s="17" t="s">
        <v>99</v>
      </c>
      <c r="C75" s="50">
        <v>25704</v>
      </c>
      <c r="D75" s="51">
        <v>77753</v>
      </c>
      <c r="E75" s="51">
        <v>1221353</v>
      </c>
      <c r="F75" s="329">
        <v>676255</v>
      </c>
      <c r="G75" s="51">
        <v>307850</v>
      </c>
      <c r="H75" s="216">
        <v>195112</v>
      </c>
      <c r="I75" s="18"/>
      <c r="J75" s="179">
        <f t="shared" ref="J75:O75" si="73">C75/C74</f>
        <v>2.499530803138611E-2</v>
      </c>
      <c r="K75" s="52">
        <f t="shared" si="73"/>
        <v>5.9126272876802333E-2</v>
      </c>
      <c r="L75" s="52">
        <f t="shared" si="73"/>
        <v>0.43916373735746583</v>
      </c>
      <c r="M75" s="52">
        <f t="shared" si="73"/>
        <v>0.15362061520029821</v>
      </c>
      <c r="N75" s="250">
        <f t="shared" si="73"/>
        <v>8.5533252666923201E-2</v>
      </c>
      <c r="O75" s="251">
        <f t="shared" si="73"/>
        <v>7.4109018258336282E-2</v>
      </c>
      <c r="P75" s="18"/>
      <c r="Q75" s="135">
        <f t="shared" si="52"/>
        <v>-0.36621081695630991</v>
      </c>
      <c r="R75" s="136">
        <f t="shared" si="54"/>
        <v>-1.142423440858692</v>
      </c>
    </row>
    <row r="76" spans="1:18" ht="20.100000000000001" customHeight="1" thickBot="1" x14ac:dyDescent="0.3">
      <c r="A76" s="42"/>
      <c r="B76" s="17" t="s">
        <v>100</v>
      </c>
      <c r="C76" s="50">
        <v>1002649</v>
      </c>
      <c r="D76" s="51">
        <v>1237280</v>
      </c>
      <c r="E76" s="51">
        <v>1559735</v>
      </c>
      <c r="F76" s="329">
        <v>3725856</v>
      </c>
      <c r="G76" s="51">
        <v>3291335</v>
      </c>
      <c r="H76" s="216">
        <v>2437658</v>
      </c>
      <c r="I76" s="18"/>
      <c r="J76" s="179">
        <f t="shared" ref="J76:O76" si="74">C76/C74</f>
        <v>0.97500469196861395</v>
      </c>
      <c r="K76" s="52">
        <f t="shared" si="74"/>
        <v>0.94087372712319772</v>
      </c>
      <c r="L76" s="52">
        <f t="shared" si="74"/>
        <v>0.56083626264253417</v>
      </c>
      <c r="M76" s="52">
        <f t="shared" si="74"/>
        <v>0.84637938479970176</v>
      </c>
      <c r="N76" s="250">
        <f t="shared" si="74"/>
        <v>0.91446674733307676</v>
      </c>
      <c r="O76" s="251">
        <f t="shared" si="74"/>
        <v>0.92589098174166373</v>
      </c>
      <c r="P76" s="18"/>
      <c r="Q76" s="135">
        <f t="shared" si="52"/>
        <v>-0.2593710454876213</v>
      </c>
      <c r="R76" s="136">
        <f t="shared" si="54"/>
        <v>1.1424234408586975</v>
      </c>
    </row>
    <row r="77" spans="1:18" ht="20.100000000000001" customHeight="1" thickBot="1" x14ac:dyDescent="0.3">
      <c r="A77" s="22" t="s">
        <v>9</v>
      </c>
      <c r="B77" s="23"/>
      <c r="C77" s="29">
        <v>7851825</v>
      </c>
      <c r="D77" s="30">
        <v>8951873</v>
      </c>
      <c r="E77" s="30">
        <v>10247540</v>
      </c>
      <c r="F77" s="62">
        <v>8485256</v>
      </c>
      <c r="G77" s="30">
        <v>3393417</v>
      </c>
      <c r="H77" s="215">
        <v>6629166</v>
      </c>
      <c r="J77" s="178">
        <f t="shared" ref="J77:O77" si="75">C77/C92</f>
        <v>3.121582959307518E-2</v>
      </c>
      <c r="K77" s="40">
        <f t="shared" si="75"/>
        <v>3.1034252527984949E-2</v>
      </c>
      <c r="L77" s="40">
        <f t="shared" si="75"/>
        <v>3.2642141069930894E-2</v>
      </c>
      <c r="M77" s="40">
        <f t="shared" si="75"/>
        <v>2.4155901131948671E-2</v>
      </c>
      <c r="N77" s="248">
        <f t="shared" si="75"/>
        <v>1.8142762498324687E-2</v>
      </c>
      <c r="O77" s="249">
        <f t="shared" si="75"/>
        <v>3.9166000952899301E-2</v>
      </c>
      <c r="Q77" s="134">
        <f t="shared" si="52"/>
        <v>0.9535370984467868</v>
      </c>
      <c r="R77" s="133">
        <f t="shared" si="54"/>
        <v>2.1023238454574615</v>
      </c>
    </row>
    <row r="78" spans="1:18" ht="20.100000000000001" customHeight="1" x14ac:dyDescent="0.25">
      <c r="A78" s="42"/>
      <c r="B78" s="17" t="s">
        <v>99</v>
      </c>
      <c r="C78" s="50">
        <v>6139353</v>
      </c>
      <c r="D78" s="51">
        <v>7845497</v>
      </c>
      <c r="E78" s="51">
        <v>8965090</v>
      </c>
      <c r="F78" s="329">
        <v>6764909</v>
      </c>
      <c r="G78" s="51">
        <v>2835813</v>
      </c>
      <c r="H78" s="216">
        <v>4843463</v>
      </c>
      <c r="I78" s="18"/>
      <c r="J78" s="179">
        <f t="shared" ref="J78:O78" si="76">C78/C77</f>
        <v>0.78190140508735229</v>
      </c>
      <c r="K78" s="52">
        <f t="shared" si="76"/>
        <v>0.87640843430196114</v>
      </c>
      <c r="L78" s="52">
        <f t="shared" si="76"/>
        <v>0.87485289152323387</v>
      </c>
      <c r="M78" s="52">
        <f t="shared" si="76"/>
        <v>0.79725455543120916</v>
      </c>
      <c r="N78" s="250">
        <f t="shared" si="76"/>
        <v>0.8356806723134822</v>
      </c>
      <c r="O78" s="251">
        <f t="shared" si="76"/>
        <v>0.73062931294826527</v>
      </c>
      <c r="P78" s="18"/>
      <c r="Q78" s="135">
        <f t="shared" si="52"/>
        <v>0.70796276059105445</v>
      </c>
      <c r="R78" s="136">
        <f t="shared" si="54"/>
        <v>-10.505135936521693</v>
      </c>
    </row>
    <row r="79" spans="1:18" ht="20.100000000000001" customHeight="1" thickBot="1" x14ac:dyDescent="0.3">
      <c r="A79" s="42"/>
      <c r="B79" s="17" t="s">
        <v>100</v>
      </c>
      <c r="C79" s="50">
        <v>1712472</v>
      </c>
      <c r="D79" s="51">
        <v>1106376</v>
      </c>
      <c r="E79" s="51">
        <v>1282450</v>
      </c>
      <c r="F79" s="329">
        <v>1720347</v>
      </c>
      <c r="G79" s="51">
        <v>557604</v>
      </c>
      <c r="H79" s="216">
        <v>1785703</v>
      </c>
      <c r="I79" s="18"/>
      <c r="J79" s="179">
        <f t="shared" ref="J79:O79" si="77">C79/C77</f>
        <v>0.21809859491264769</v>
      </c>
      <c r="K79" s="52">
        <f t="shared" si="77"/>
        <v>0.12359156569803884</v>
      </c>
      <c r="L79" s="52">
        <f t="shared" si="77"/>
        <v>0.12514710847676613</v>
      </c>
      <c r="M79" s="52">
        <f t="shared" si="77"/>
        <v>0.20274544456879084</v>
      </c>
      <c r="N79" s="250">
        <f t="shared" si="77"/>
        <v>0.16431932768651775</v>
      </c>
      <c r="O79" s="251">
        <f t="shared" si="77"/>
        <v>0.26937068705173473</v>
      </c>
      <c r="P79" s="18"/>
      <c r="Q79" s="135">
        <f t="shared" si="52"/>
        <v>2.2024572994454847</v>
      </c>
      <c r="R79" s="136">
        <f t="shared" si="54"/>
        <v>10.505135936521699</v>
      </c>
    </row>
    <row r="80" spans="1:18" ht="20.100000000000001" customHeight="1" thickBot="1" x14ac:dyDescent="0.3">
      <c r="A80" s="22" t="s">
        <v>12</v>
      </c>
      <c r="B80" s="23"/>
      <c r="C80" s="29">
        <v>9409422</v>
      </c>
      <c r="D80" s="30">
        <v>10124791</v>
      </c>
      <c r="E80" s="30">
        <v>9134337</v>
      </c>
      <c r="F80" s="62">
        <v>17452801</v>
      </c>
      <c r="G80" s="30">
        <v>10781989</v>
      </c>
      <c r="H80" s="215">
        <v>9303515</v>
      </c>
      <c r="J80" s="178">
        <f t="shared" ref="J80:O80" si="78">C80/C92</f>
        <v>3.7408234865312542E-2</v>
      </c>
      <c r="K80" s="40">
        <f t="shared" si="78"/>
        <v>3.5100511444595923E-2</v>
      </c>
      <c r="L80" s="40">
        <f t="shared" si="78"/>
        <v>2.9096184736462541E-2</v>
      </c>
      <c r="M80" s="40">
        <f t="shared" si="78"/>
        <v>4.9684786815103146E-2</v>
      </c>
      <c r="N80" s="248">
        <f t="shared" si="78"/>
        <v>5.7645454621860298E-2</v>
      </c>
      <c r="O80" s="249">
        <f t="shared" si="78"/>
        <v>5.4966413174042245E-2</v>
      </c>
      <c r="Q80" s="134">
        <f t="shared" si="52"/>
        <v>-0.1371244211063469</v>
      </c>
      <c r="R80" s="133">
        <f t="shared" si="54"/>
        <v>-0.26790414478180535</v>
      </c>
    </row>
    <row r="81" spans="1:18" ht="20.100000000000001" customHeight="1" x14ac:dyDescent="0.25">
      <c r="A81" s="42"/>
      <c r="B81" s="17" t="s">
        <v>99</v>
      </c>
      <c r="C81" s="50">
        <v>8254834</v>
      </c>
      <c r="D81" s="51">
        <v>8921133</v>
      </c>
      <c r="E81" s="51">
        <v>7992308</v>
      </c>
      <c r="F81" s="329">
        <v>15683494</v>
      </c>
      <c r="G81" s="51">
        <v>9586764</v>
      </c>
      <c r="H81" s="216">
        <v>8298545</v>
      </c>
      <c r="I81" s="18"/>
      <c r="J81" s="179">
        <f t="shared" ref="J81:O81" si="79">C81/C80</f>
        <v>0.8772944820627665</v>
      </c>
      <c r="K81" s="52">
        <f t="shared" si="79"/>
        <v>0.88111774356626227</v>
      </c>
      <c r="L81" s="52">
        <f t="shared" si="79"/>
        <v>0.87497406763074326</v>
      </c>
      <c r="M81" s="52">
        <f t="shared" si="79"/>
        <v>0.89862332126516542</v>
      </c>
      <c r="N81" s="250">
        <f t="shared" si="79"/>
        <v>0.8891461491938083</v>
      </c>
      <c r="O81" s="251">
        <f t="shared" si="79"/>
        <v>0.89197953676648023</v>
      </c>
      <c r="P81" s="18"/>
      <c r="Q81" s="135">
        <f t="shared" si="52"/>
        <v>-0.13437474835095556</v>
      </c>
      <c r="R81" s="136">
        <f t="shared" si="54"/>
        <v>0.28333875726719304</v>
      </c>
    </row>
    <row r="82" spans="1:18" ht="20.100000000000001" customHeight="1" thickBot="1" x14ac:dyDescent="0.3">
      <c r="A82" s="42"/>
      <c r="B82" s="17" t="s">
        <v>100</v>
      </c>
      <c r="C82" s="50">
        <v>1154588</v>
      </c>
      <c r="D82" s="51">
        <v>1203658</v>
      </c>
      <c r="E82" s="51">
        <v>1142029</v>
      </c>
      <c r="F82" s="329">
        <v>1769307</v>
      </c>
      <c r="G82" s="51">
        <v>1195225</v>
      </c>
      <c r="H82" s="216">
        <v>1004970</v>
      </c>
      <c r="I82" s="18"/>
      <c r="J82" s="179">
        <f t="shared" ref="J82:O82" si="80">C82/C80</f>
        <v>0.12270551793723355</v>
      </c>
      <c r="K82" s="52">
        <f t="shared" si="80"/>
        <v>0.11888225643373775</v>
      </c>
      <c r="L82" s="52">
        <f t="shared" si="80"/>
        <v>0.1250259323692568</v>
      </c>
      <c r="M82" s="52">
        <f t="shared" si="80"/>
        <v>0.10137667873483459</v>
      </c>
      <c r="N82" s="250">
        <f t="shared" si="80"/>
        <v>0.1108538508061917</v>
      </c>
      <c r="O82" s="251">
        <f t="shared" si="80"/>
        <v>0.1080204632335198</v>
      </c>
      <c r="P82" s="18"/>
      <c r="Q82" s="135">
        <f t="shared" si="52"/>
        <v>-0.15917923403543266</v>
      </c>
      <c r="R82" s="136">
        <f t="shared" si="54"/>
        <v>-0.28333875726719027</v>
      </c>
    </row>
    <row r="83" spans="1:18" ht="20.100000000000001" customHeight="1" thickBot="1" x14ac:dyDescent="0.3">
      <c r="A83" s="22" t="s">
        <v>11</v>
      </c>
      <c r="B83" s="23"/>
      <c r="C83" s="29">
        <v>15620227</v>
      </c>
      <c r="D83" s="30">
        <v>15852269</v>
      </c>
      <c r="E83" s="30">
        <v>16954742</v>
      </c>
      <c r="F83" s="62">
        <v>23629836</v>
      </c>
      <c r="G83" s="30">
        <v>12564521</v>
      </c>
      <c r="H83" s="215">
        <v>11170767</v>
      </c>
      <c r="J83" s="178">
        <f t="shared" ref="J83:O83" si="81">C83/C92</f>
        <v>6.2100001494831067E-2</v>
      </c>
      <c r="K83" s="40">
        <f t="shared" si="81"/>
        <v>5.4956467689783739E-2</v>
      </c>
      <c r="L83" s="40">
        <f t="shared" si="81"/>
        <v>5.4007018286172319E-2</v>
      </c>
      <c r="M83" s="40">
        <f t="shared" si="81"/>
        <v>6.7269624178712045E-2</v>
      </c>
      <c r="N83" s="248">
        <f t="shared" si="81"/>
        <v>6.7175687635269404E-2</v>
      </c>
      <c r="O83" s="249">
        <f t="shared" si="81"/>
        <v>6.5998388178334352E-2</v>
      </c>
      <c r="Q83" s="134">
        <f t="shared" si="52"/>
        <v>-0.11092774646960278</v>
      </c>
      <c r="R83" s="133">
        <f t="shared" si="54"/>
        <v>-0.1177299456935052</v>
      </c>
    </row>
    <row r="84" spans="1:18" ht="20.100000000000001" customHeight="1" x14ac:dyDescent="0.25">
      <c r="A84" s="42"/>
      <c r="B84" s="17" t="s">
        <v>99</v>
      </c>
      <c r="C84" s="50">
        <v>13946630</v>
      </c>
      <c r="D84" s="51">
        <v>14303160</v>
      </c>
      <c r="E84" s="51">
        <v>15432714</v>
      </c>
      <c r="F84" s="329">
        <v>20351055</v>
      </c>
      <c r="G84" s="51">
        <v>10928410</v>
      </c>
      <c r="H84" s="216">
        <v>9750181</v>
      </c>
      <c r="I84" s="18"/>
      <c r="J84" s="179">
        <f t="shared" ref="J84:O84" si="82">C84/C83</f>
        <v>0.89285706283269761</v>
      </c>
      <c r="K84" s="52">
        <f t="shared" si="82"/>
        <v>0.90227840569700146</v>
      </c>
      <c r="L84" s="52">
        <f t="shared" si="82"/>
        <v>0.91022995218682778</v>
      </c>
      <c r="M84" s="52">
        <f t="shared" si="82"/>
        <v>0.86124402217603202</v>
      </c>
      <c r="N84" s="250">
        <f t="shared" si="82"/>
        <v>0.86978325715719684</v>
      </c>
      <c r="O84" s="251">
        <f t="shared" si="82"/>
        <v>0.87283003933391501</v>
      </c>
      <c r="P84" s="18"/>
      <c r="Q84" s="135">
        <f t="shared" si="52"/>
        <v>-0.10781339645932025</v>
      </c>
      <c r="R84" s="136">
        <f t="shared" si="54"/>
        <v>0.30467821767181658</v>
      </c>
    </row>
    <row r="85" spans="1:18" ht="20.100000000000001" customHeight="1" thickBot="1" x14ac:dyDescent="0.3">
      <c r="A85" s="42"/>
      <c r="B85" s="17" t="s">
        <v>100</v>
      </c>
      <c r="C85" s="50">
        <v>1673597</v>
      </c>
      <c r="D85" s="51">
        <v>1549109</v>
      </c>
      <c r="E85" s="51">
        <v>1522028</v>
      </c>
      <c r="F85" s="329">
        <v>3278781</v>
      </c>
      <c r="G85" s="51">
        <v>1636111</v>
      </c>
      <c r="H85" s="216">
        <v>1420586</v>
      </c>
      <c r="I85" s="18"/>
      <c r="J85" s="179">
        <f t="shared" ref="J85:O85" si="83">C85/C83</f>
        <v>0.10714293716730237</v>
      </c>
      <c r="K85" s="52">
        <f t="shared" si="83"/>
        <v>9.7721594302998524E-2</v>
      </c>
      <c r="L85" s="52">
        <f t="shared" si="83"/>
        <v>8.9770047813172271E-2</v>
      </c>
      <c r="M85" s="52">
        <f t="shared" si="83"/>
        <v>0.13875597782396798</v>
      </c>
      <c r="N85" s="250">
        <f t="shared" si="83"/>
        <v>0.13021674284280316</v>
      </c>
      <c r="O85" s="251">
        <f t="shared" si="83"/>
        <v>0.12716996066608496</v>
      </c>
      <c r="P85" s="18"/>
      <c r="Q85" s="135">
        <f t="shared" si="52"/>
        <v>-0.13173005987980033</v>
      </c>
      <c r="R85" s="136">
        <f t="shared" si="54"/>
        <v>-0.30467821767181935</v>
      </c>
    </row>
    <row r="86" spans="1:18" ht="20.100000000000001" customHeight="1" thickBot="1" x14ac:dyDescent="0.3">
      <c r="A86" s="22" t="s">
        <v>6</v>
      </c>
      <c r="B86" s="23"/>
      <c r="C86" s="29">
        <v>104024643</v>
      </c>
      <c r="D86" s="30">
        <v>116913448</v>
      </c>
      <c r="E86" s="30">
        <v>134343737</v>
      </c>
      <c r="F86" s="62">
        <v>142506462</v>
      </c>
      <c r="G86" s="30">
        <v>69368983</v>
      </c>
      <c r="H86" s="215">
        <v>59730240</v>
      </c>
      <c r="J86" s="178">
        <f t="shared" ref="J86:O86" si="84">C86/C92</f>
        <v>0.41356188266657506</v>
      </c>
      <c r="K86" s="40">
        <f t="shared" si="84"/>
        <v>0.40531422520733223</v>
      </c>
      <c r="L86" s="40">
        <f t="shared" si="84"/>
        <v>0.42793365188286109</v>
      </c>
      <c r="M86" s="40">
        <f t="shared" si="84"/>
        <v>0.40568864471924004</v>
      </c>
      <c r="N86" s="248">
        <f t="shared" si="84"/>
        <v>0.37087837519506822</v>
      </c>
      <c r="O86" s="249">
        <f t="shared" si="84"/>
        <v>0.35289426102120597</v>
      </c>
      <c r="Q86" s="134">
        <f t="shared" si="52"/>
        <v>-0.13894888728583493</v>
      </c>
      <c r="R86" s="163">
        <f t="shared" si="54"/>
        <v>-1.7984114173862253</v>
      </c>
    </row>
    <row r="87" spans="1:18" ht="20.100000000000001" customHeight="1" x14ac:dyDescent="0.25">
      <c r="A87" s="42"/>
      <c r="B87" s="17" t="s">
        <v>99</v>
      </c>
      <c r="C87" s="50">
        <v>76633515</v>
      </c>
      <c r="D87" s="51">
        <v>87862243</v>
      </c>
      <c r="E87" s="51">
        <v>99893868</v>
      </c>
      <c r="F87" s="329">
        <v>105161331</v>
      </c>
      <c r="G87" s="51">
        <v>52125194</v>
      </c>
      <c r="H87" s="216">
        <v>45682255</v>
      </c>
      <c r="I87" s="18"/>
      <c r="J87" s="179">
        <f t="shared" ref="J87:O87" si="85">C87/C86</f>
        <v>0.73668616195106773</v>
      </c>
      <c r="K87" s="52">
        <f t="shared" si="85"/>
        <v>0.75151528334020223</v>
      </c>
      <c r="L87" s="52">
        <f t="shared" si="85"/>
        <v>0.74356922198762421</v>
      </c>
      <c r="M87" s="52">
        <f t="shared" si="85"/>
        <v>0.73794078895874915</v>
      </c>
      <c r="N87" s="250">
        <f t="shared" si="85"/>
        <v>0.75141931949615004</v>
      </c>
      <c r="O87" s="251">
        <f t="shared" si="85"/>
        <v>0.76480950017947358</v>
      </c>
      <c r="P87" s="18"/>
      <c r="Q87" s="135">
        <f t="shared" si="52"/>
        <v>-0.12360508432831924</v>
      </c>
      <c r="R87" s="136">
        <f t="shared" si="54"/>
        <v>1.3390180683323538</v>
      </c>
    </row>
    <row r="88" spans="1:18" ht="20.100000000000001" customHeight="1" thickBot="1" x14ac:dyDescent="0.3">
      <c r="A88" s="42"/>
      <c r="B88" s="17" t="s">
        <v>100</v>
      </c>
      <c r="C88" s="50">
        <v>27391128</v>
      </c>
      <c r="D88" s="51">
        <v>29051205</v>
      </c>
      <c r="E88" s="51">
        <v>34449869</v>
      </c>
      <c r="F88" s="329">
        <v>37345131</v>
      </c>
      <c r="G88" s="51">
        <v>17243789</v>
      </c>
      <c r="H88" s="216">
        <v>14047985</v>
      </c>
      <c r="I88" s="18"/>
      <c r="J88" s="179">
        <f t="shared" ref="J88:O88" si="86">C88/C86</f>
        <v>0.26331383804893232</v>
      </c>
      <c r="K88" s="52">
        <f t="shared" si="86"/>
        <v>0.24848471665979777</v>
      </c>
      <c r="L88" s="52">
        <f t="shared" si="86"/>
        <v>0.25643077801237579</v>
      </c>
      <c r="M88" s="52">
        <f t="shared" si="86"/>
        <v>0.26205921104125091</v>
      </c>
      <c r="N88" s="250">
        <f t="shared" si="86"/>
        <v>0.24858068050384996</v>
      </c>
      <c r="O88" s="251">
        <f t="shared" si="86"/>
        <v>0.23519049982052642</v>
      </c>
      <c r="P88" s="18"/>
      <c r="Q88" s="135">
        <f t="shared" si="52"/>
        <v>-0.18533072980654078</v>
      </c>
      <c r="R88" s="136">
        <f t="shared" si="54"/>
        <v>-1.3390180683323538</v>
      </c>
    </row>
    <row r="89" spans="1:18" ht="20.100000000000001" customHeight="1" thickBot="1" x14ac:dyDescent="0.3">
      <c r="A89" s="22" t="s">
        <v>7</v>
      </c>
      <c r="B89" s="23"/>
      <c r="C89" s="29">
        <v>3363918</v>
      </c>
      <c r="D89" s="30">
        <v>4425759</v>
      </c>
      <c r="E89" s="30">
        <v>6896252</v>
      </c>
      <c r="F89" s="62">
        <v>5370912</v>
      </c>
      <c r="G89" s="30">
        <v>2279028</v>
      </c>
      <c r="H89" s="215">
        <v>1825915</v>
      </c>
      <c r="J89" s="178">
        <f t="shared" ref="J89:O89" si="87">C89/C92</f>
        <v>1.3373641293976658E-2</v>
      </c>
      <c r="K89" s="40">
        <f t="shared" si="87"/>
        <v>1.5343171471936895E-2</v>
      </c>
      <c r="L89" s="40">
        <f t="shared" si="87"/>
        <v>2.1967070207854086E-2</v>
      </c>
      <c r="M89" s="40">
        <f t="shared" si="87"/>
        <v>1.5289959343642277E-2</v>
      </c>
      <c r="N89" s="248">
        <f t="shared" si="87"/>
        <v>1.2184728175473841E-2</v>
      </c>
      <c r="O89" s="249">
        <f t="shared" si="87"/>
        <v>1.0787750469653818E-2</v>
      </c>
      <c r="Q89" s="134">
        <f t="shared" si="52"/>
        <v>-0.19881853140900418</v>
      </c>
      <c r="R89" s="163">
        <f t="shared" si="54"/>
        <v>-0.13969777058200228</v>
      </c>
    </row>
    <row r="90" spans="1:18" ht="20.100000000000001" customHeight="1" x14ac:dyDescent="0.25">
      <c r="A90" s="42"/>
      <c r="B90" s="17" t="s">
        <v>99</v>
      </c>
      <c r="C90" s="50">
        <v>3313694</v>
      </c>
      <c r="D90" s="51">
        <v>4364618</v>
      </c>
      <c r="E90" s="51">
        <v>6849465</v>
      </c>
      <c r="F90" s="329">
        <v>5310834</v>
      </c>
      <c r="G90" s="51">
        <v>2234782</v>
      </c>
      <c r="H90" s="216">
        <v>1815935</v>
      </c>
      <c r="I90" s="18"/>
      <c r="J90" s="179">
        <f t="shared" ref="J90:O90" si="88">C90/C89</f>
        <v>0.98506979064293476</v>
      </c>
      <c r="K90" s="52">
        <f t="shared" si="88"/>
        <v>0.98618519444913288</v>
      </c>
      <c r="L90" s="52">
        <f t="shared" si="88"/>
        <v>0.99321559014954786</v>
      </c>
      <c r="M90" s="52">
        <f t="shared" si="88"/>
        <v>0.98881419021573991</v>
      </c>
      <c r="N90" s="250">
        <f t="shared" si="88"/>
        <v>0.98058558297660225</v>
      </c>
      <c r="O90" s="251">
        <f t="shared" si="88"/>
        <v>0.99453424721304118</v>
      </c>
      <c r="P90" s="18"/>
      <c r="Q90" s="135">
        <f t="shared" si="52"/>
        <v>-0.18742186038727715</v>
      </c>
      <c r="R90" s="136">
        <f t="shared" si="54"/>
        <v>1.3948664236438924</v>
      </c>
    </row>
    <row r="91" spans="1:18" ht="20.100000000000001" customHeight="1" thickBot="1" x14ac:dyDescent="0.3">
      <c r="A91" s="42"/>
      <c r="B91" s="17" t="s">
        <v>100</v>
      </c>
      <c r="C91" s="50">
        <v>50224</v>
      </c>
      <c r="D91" s="51">
        <v>61141</v>
      </c>
      <c r="E91" s="51">
        <v>46787</v>
      </c>
      <c r="F91" s="329">
        <v>60078</v>
      </c>
      <c r="G91" s="51">
        <v>44246</v>
      </c>
      <c r="H91" s="216">
        <v>9980</v>
      </c>
      <c r="I91" s="18"/>
      <c r="J91" s="179">
        <f t="shared" ref="J91:O91" si="89">C91/C89</f>
        <v>1.4930209357065185E-2</v>
      </c>
      <c r="K91" s="59">
        <f t="shared" si="89"/>
        <v>1.3814805550867094E-2</v>
      </c>
      <c r="L91" s="59">
        <f t="shared" si="89"/>
        <v>6.784409850452101E-3</v>
      </c>
      <c r="M91" s="59">
        <f t="shared" si="89"/>
        <v>1.1185809784260103E-2</v>
      </c>
      <c r="N91" s="250">
        <f t="shared" si="89"/>
        <v>1.9414417023397693E-2</v>
      </c>
      <c r="O91" s="251">
        <f t="shared" si="89"/>
        <v>5.4657527869588669E-3</v>
      </c>
      <c r="P91" s="18"/>
      <c r="Q91" s="135">
        <f t="shared" si="52"/>
        <v>-0.77444288749265466</v>
      </c>
      <c r="R91" s="136">
        <f t="shared" si="54"/>
        <v>-1.3948664236438826</v>
      </c>
    </row>
    <row r="92" spans="1:18" ht="20.100000000000001" customHeight="1" thickBot="1" x14ac:dyDescent="0.3">
      <c r="A92" s="105" t="s">
        <v>27</v>
      </c>
      <c r="B92" s="130"/>
      <c r="C92" s="114">
        <f t="shared" ref="C92:E93" si="90">C54+C57+C60+C63+C65+C68+C71+C74+C77+C80+C83+C86+C89</f>
        <v>251533440</v>
      </c>
      <c r="D92" s="115">
        <f t="shared" si="90"/>
        <v>288451381</v>
      </c>
      <c r="E92" s="115">
        <f t="shared" si="90"/>
        <v>313935902</v>
      </c>
      <c r="F92" s="115">
        <f t="shared" ref="F92" si="91">F54+F57+F60+F63+F65+F68+F71+F74+F77+F80+F83+F86+F89</f>
        <v>351270522</v>
      </c>
      <c r="G92" s="247">
        <f t="shared" ref="G92:H92" si="92">G54+G57+G60+G63+G65+G68+G71+G74+G77+G80+G83+G86+G89</f>
        <v>187039708</v>
      </c>
      <c r="H92" s="245">
        <f t="shared" si="92"/>
        <v>169258179</v>
      </c>
      <c r="J92" s="120">
        <f>J54+J57+J60+J63+J65+J68+J71+J74+J77+J80+J83+J86+J89</f>
        <v>1</v>
      </c>
      <c r="K92" s="116">
        <f t="shared" ref="K92:L92" si="93">K54+K57+K60+K63+K65+K68+K71+K74+K77+K80+K83+K86+K89</f>
        <v>1.0000000000000002</v>
      </c>
      <c r="L92" s="116">
        <f t="shared" si="93"/>
        <v>0.99999999999999978</v>
      </c>
      <c r="M92" s="116">
        <f t="shared" ref="M92" si="94">M54+M57+M60+M63+M65+M68+M71+M74+M77+M80+M83+M86+M89</f>
        <v>1</v>
      </c>
      <c r="N92" s="254">
        <f t="shared" ref="N92:O92" si="95">N54+N57+N60+N63+N65+N68+N71+N74+N77+N80+N83+N86+N89</f>
        <v>1</v>
      </c>
      <c r="O92" s="255">
        <f t="shared" si="95"/>
        <v>1.0000000000000002</v>
      </c>
      <c r="Q92" s="123">
        <f t="shared" si="52"/>
        <v>-9.5068203378503996E-2</v>
      </c>
      <c r="R92" s="167">
        <f t="shared" si="54"/>
        <v>2.2204460492503131E-14</v>
      </c>
    </row>
    <row r="93" spans="1:18" ht="20.100000000000001" customHeight="1" x14ac:dyDescent="0.25">
      <c r="A93" s="42"/>
      <c r="B93" s="17" t="s">
        <v>99</v>
      </c>
      <c r="C93" s="166">
        <f>C55+C58+C61+C64+C66+C69+C72+C75+C78+C81+C84+C87+C90</f>
        <v>118699269</v>
      </c>
      <c r="D93" s="68">
        <f t="shared" si="90"/>
        <v>131894498</v>
      </c>
      <c r="E93" s="68">
        <f t="shared" si="90"/>
        <v>150454647</v>
      </c>
      <c r="F93" s="68">
        <f t="shared" ref="F93" si="96">F55+F58+F61+F64+F66+F69+F72+F75+F78+F81+F84+F87+F90</f>
        <v>163414200</v>
      </c>
      <c r="G93" s="68">
        <f t="shared" ref="G93:H93" si="97">G55+G58+G61+G64+G66+G69+G72+G75+G78+G81+G84+G87+G90</f>
        <v>82988912</v>
      </c>
      <c r="H93" s="246">
        <f t="shared" si="97"/>
        <v>76579300</v>
      </c>
      <c r="I93" s="18"/>
      <c r="J93" s="161">
        <f>C93/C92</f>
        <v>0.47190253908188112</v>
      </c>
      <c r="K93" s="52">
        <f>D93/D92</f>
        <v>0.45725036067690034</v>
      </c>
      <c r="L93" s="52">
        <f>E93/E92</f>
        <v>0.47925275841818182</v>
      </c>
      <c r="M93" s="52">
        <f>F93/F92</f>
        <v>0.46520897645945936</v>
      </c>
      <c r="N93" s="256">
        <f t="shared" ref="N93" si="98">G93/G92</f>
        <v>0.44369675769596473</v>
      </c>
      <c r="O93" s="257">
        <f t="shared" ref="O93" si="99">H93/H92</f>
        <v>0.45244076506341241</v>
      </c>
      <c r="P93" s="18"/>
      <c r="Q93" s="135">
        <f t="shared" si="52"/>
        <v>-7.7234558756475807E-2</v>
      </c>
      <c r="R93" s="136">
        <f t="shared" si="54"/>
        <v>0.87440073674476815</v>
      </c>
    </row>
    <row r="94" spans="1:18" ht="19.5" customHeight="1" thickBot="1" x14ac:dyDescent="0.3">
      <c r="A94" s="56"/>
      <c r="B94" s="43" t="s">
        <v>100</v>
      </c>
      <c r="C94" s="57">
        <f>C56+C59+C62+C67+C70+C73+C76+C79+C82+C85+C88+C91</f>
        <v>132834171</v>
      </c>
      <c r="D94" s="58">
        <f t="shared" ref="D94:E94" si="100">D56+D59+D62+D67+D70+D73+D76+D79+D82+D85+D88+D91</f>
        <v>156556883</v>
      </c>
      <c r="E94" s="58">
        <f t="shared" si="100"/>
        <v>163481255</v>
      </c>
      <c r="F94" s="58">
        <f t="shared" ref="F94" si="101">F56+F59+F62+F67+F70+F73+F76+F79+F82+F85+F88+F91</f>
        <v>187856322</v>
      </c>
      <c r="G94" s="58">
        <f t="shared" ref="G94:H94" si="102">G56+G59+G62+G67+G70+G73+G76+G79+G82+G85+G88+G91</f>
        <v>104050796</v>
      </c>
      <c r="H94" s="217">
        <f t="shared" si="102"/>
        <v>92678879</v>
      </c>
      <c r="I94" s="18"/>
      <c r="J94" s="162">
        <f>C94/C92</f>
        <v>0.52809746091811893</v>
      </c>
      <c r="K94" s="59">
        <f>D94/D92</f>
        <v>0.54274963932309961</v>
      </c>
      <c r="L94" s="59">
        <f>E94/E92</f>
        <v>0.52074724158181818</v>
      </c>
      <c r="M94" s="59">
        <f>F94/F92</f>
        <v>0.53479102354054064</v>
      </c>
      <c r="N94" s="259">
        <f t="shared" ref="N94" si="103">G94/G92</f>
        <v>0.55630324230403527</v>
      </c>
      <c r="O94" s="258">
        <f t="shared" ref="O94" si="104">H94/H92</f>
        <v>0.54755923493658765</v>
      </c>
      <c r="P94" s="18"/>
      <c r="Q94" s="137">
        <f t="shared" si="52"/>
        <v>-0.10929197504649556</v>
      </c>
      <c r="R94" s="138">
        <f t="shared" si="54"/>
        <v>-0.8744007367447626</v>
      </c>
    </row>
    <row r="97" spans="1:10" x14ac:dyDescent="0.25">
      <c r="A97" s="1" t="s">
        <v>34</v>
      </c>
      <c r="J97" s="1" t="str">
        <f>Q3</f>
        <v>VARIAÇÃO (JAN.-DEZ)</v>
      </c>
    </row>
    <row r="98" spans="1:10" ht="15.75" thickBot="1" x14ac:dyDescent="0.3"/>
    <row r="99" spans="1:10" ht="20.100000000000001" customHeight="1" x14ac:dyDescent="0.25">
      <c r="A99" s="477" t="s">
        <v>44</v>
      </c>
      <c r="B99" s="491"/>
      <c r="C99" s="479">
        <v>2016</v>
      </c>
      <c r="D99" s="481">
        <v>2017</v>
      </c>
      <c r="E99" s="481">
        <v>2018</v>
      </c>
      <c r="F99" s="481">
        <v>2019</v>
      </c>
      <c r="G99" s="481">
        <f>G5</f>
        <v>2020</v>
      </c>
      <c r="H99" s="475">
        <v>2021</v>
      </c>
      <c r="J99" s="483" t="s">
        <v>94</v>
      </c>
    </row>
    <row r="100" spans="1:10" ht="20.100000000000001" customHeight="1" thickBot="1" x14ac:dyDescent="0.3">
      <c r="A100" s="492"/>
      <c r="B100" s="493"/>
      <c r="C100" s="490"/>
      <c r="D100" s="489"/>
      <c r="E100" s="489"/>
      <c r="F100" s="489"/>
      <c r="G100" s="489">
        <v>2020</v>
      </c>
      <c r="H100" s="499">
        <v>2021</v>
      </c>
      <c r="J100" s="484"/>
    </row>
    <row r="101" spans="1:10" ht="20.100000000000001" customHeight="1" thickBot="1" x14ac:dyDescent="0.3">
      <c r="A101" s="22" t="s">
        <v>10</v>
      </c>
      <c r="B101" s="23"/>
      <c r="C101" s="145">
        <f>C54/C7</f>
        <v>8.3407750570927028</v>
      </c>
      <c r="D101" s="168">
        <f t="shared" ref="D101:E101" si="105">D54/D7</f>
        <v>8.3926113663102786</v>
      </c>
      <c r="E101" s="168">
        <f t="shared" si="105"/>
        <v>8.7688624445989944</v>
      </c>
      <c r="F101" s="168">
        <f t="shared" ref="F101" si="106">F54/F7</f>
        <v>8.8616296213916463</v>
      </c>
      <c r="G101" s="146">
        <f t="shared" ref="G101:H101" si="107">G54/G7</f>
        <v>8.7098619598500981</v>
      </c>
      <c r="H101" s="146">
        <f t="shared" si="107"/>
        <v>8.665446772103131</v>
      </c>
      <c r="J101" s="41">
        <f>(H101-G101)/G101</f>
        <v>-5.0994135098475874E-3</v>
      </c>
    </row>
    <row r="102" spans="1:10" ht="20.100000000000001" customHeight="1" x14ac:dyDescent="0.25">
      <c r="A102" s="42"/>
      <c r="B102" s="17" t="s">
        <v>99</v>
      </c>
      <c r="C102" s="169">
        <f t="shared" ref="C102:E117" si="108">C55/C8</f>
        <v>12.225370006305871</v>
      </c>
      <c r="D102" s="170">
        <f t="shared" si="108"/>
        <v>10.274031328876129</v>
      </c>
      <c r="E102" s="170">
        <f t="shared" si="108"/>
        <v>8.6433807047860629</v>
      </c>
      <c r="F102" s="170">
        <f t="shared" ref="F102" si="109">F55/F8</f>
        <v>10.245187320357379</v>
      </c>
      <c r="G102" s="171">
        <f t="shared" ref="G102:H102" si="110">G55/G8</f>
        <v>9.1468445625050308</v>
      </c>
      <c r="H102" s="171">
        <f t="shared" si="110"/>
        <v>8.0712252494604151</v>
      </c>
      <c r="J102" s="313">
        <f t="shared" ref="J102:J141" si="111">(H102-G102)/G102</f>
        <v>-0.1175945765443332</v>
      </c>
    </row>
    <row r="103" spans="1:10" ht="20.100000000000001" customHeight="1" thickBot="1" x14ac:dyDescent="0.3">
      <c r="A103" s="42"/>
      <c r="B103" s="17" t="s">
        <v>100</v>
      </c>
      <c r="C103" s="169">
        <f t="shared" si="108"/>
        <v>8.2495943768684015</v>
      </c>
      <c r="D103" s="170">
        <f t="shared" si="108"/>
        <v>8.3579180887917683</v>
      </c>
      <c r="E103" s="170">
        <f t="shared" si="108"/>
        <v>8.7750040648325314</v>
      </c>
      <c r="F103" s="170">
        <f t="shared" ref="F103" si="112">F56/F9</f>
        <v>8.8034375288863629</v>
      </c>
      <c r="G103" s="171">
        <f t="shared" ref="G103:H103" si="113">G56/G9</f>
        <v>8.689782906135175</v>
      </c>
      <c r="H103" s="171">
        <f t="shared" si="113"/>
        <v>8.740091654274277</v>
      </c>
      <c r="J103" s="60">
        <f t="shared" si="111"/>
        <v>5.7894136922089223E-3</v>
      </c>
    </row>
    <row r="104" spans="1:10" ht="20.100000000000001" customHeight="1" thickBot="1" x14ac:dyDescent="0.3">
      <c r="A104" s="22" t="s">
        <v>21</v>
      </c>
      <c r="B104" s="23"/>
      <c r="C104" s="145">
        <f t="shared" si="108"/>
        <v>5.2730976957792945</v>
      </c>
      <c r="D104" s="168">
        <f t="shared" si="108"/>
        <v>6.1131859492436869</v>
      </c>
      <c r="E104" s="168">
        <f t="shared" si="108"/>
        <v>5.6729808754556217</v>
      </c>
      <c r="F104" s="168">
        <f t="shared" ref="F104" si="114">F57/F10</f>
        <v>6.9424964576496411</v>
      </c>
      <c r="G104" s="146">
        <f t="shared" ref="G104:H104" si="115">G57/G10</f>
        <v>6.4647493741631248</v>
      </c>
      <c r="H104" s="146">
        <f t="shared" si="115"/>
        <v>5.6507746991093359</v>
      </c>
      <c r="J104" s="41">
        <f t="shared" si="111"/>
        <v>-0.12590970321400272</v>
      </c>
    </row>
    <row r="105" spans="1:10" ht="20.100000000000001" customHeight="1" x14ac:dyDescent="0.25">
      <c r="A105" s="42"/>
      <c r="B105" s="17" t="s">
        <v>99</v>
      </c>
      <c r="C105" s="169">
        <f t="shared" si="108"/>
        <v>5.2620489242623281</v>
      </c>
      <c r="D105" s="170">
        <f t="shared" si="108"/>
        <v>6.0405704704487091</v>
      </c>
      <c r="E105" s="170">
        <f t="shared" si="108"/>
        <v>5.1080959816220677</v>
      </c>
      <c r="F105" s="170">
        <f t="shared" ref="F105" si="116">F58/F11</f>
        <v>5.8357127178738288</v>
      </c>
      <c r="G105" s="171">
        <f t="shared" ref="G105:H105" si="117">G58/G11</f>
        <v>5.2093051654658691</v>
      </c>
      <c r="H105" s="171">
        <f t="shared" si="117"/>
        <v>4.0307542976832105</v>
      </c>
      <c r="J105" s="313">
        <f t="shared" si="111"/>
        <v>-0.22623955217591107</v>
      </c>
    </row>
    <row r="106" spans="1:10" ht="20.100000000000001" customHeight="1" thickBot="1" x14ac:dyDescent="0.3">
      <c r="A106" s="42"/>
      <c r="B106" s="17" t="s">
        <v>100</v>
      </c>
      <c r="C106" s="169">
        <f t="shared" si="108"/>
        <v>6.8230739450251647</v>
      </c>
      <c r="D106" s="170">
        <f t="shared" si="108"/>
        <v>8.8369933796221538</v>
      </c>
      <c r="E106" s="170">
        <f t="shared" si="108"/>
        <v>12.302329499978937</v>
      </c>
      <c r="F106" s="170">
        <f t="shared" ref="F106" si="118">F59/F12</f>
        <v>11.966287794066814</v>
      </c>
      <c r="G106" s="171">
        <f t="shared" ref="G106:H106" si="119">G59/G12</f>
        <v>13.443973015401587</v>
      </c>
      <c r="H106" s="171">
        <f t="shared" si="119"/>
        <v>12.377063668823133</v>
      </c>
      <c r="J106" s="60">
        <f t="shared" si="111"/>
        <v>-7.9359676291836406E-2</v>
      </c>
    </row>
    <row r="107" spans="1:10" ht="20.100000000000001" customHeight="1" thickBot="1" x14ac:dyDescent="0.3">
      <c r="A107" s="22" t="s">
        <v>15</v>
      </c>
      <c r="B107" s="23"/>
      <c r="C107" s="145">
        <f t="shared" si="108"/>
        <v>13.142143378334337</v>
      </c>
      <c r="D107" s="168">
        <f t="shared" si="108"/>
        <v>14.005606159422275</v>
      </c>
      <c r="E107" s="168">
        <f t="shared" si="108"/>
        <v>15.710852034383059</v>
      </c>
      <c r="F107" s="168">
        <f t="shared" ref="F107" si="120">F60/F13</f>
        <v>16.516943049386594</v>
      </c>
      <c r="G107" s="146">
        <f t="shared" ref="G107:H107" si="121">G60/G13</f>
        <v>16.821187510456113</v>
      </c>
      <c r="H107" s="146">
        <f t="shared" si="121"/>
        <v>16.073047110103868</v>
      </c>
      <c r="J107" s="41">
        <f t="shared" si="111"/>
        <v>-4.4476075181208108E-2</v>
      </c>
    </row>
    <row r="108" spans="1:10" ht="20.100000000000001" customHeight="1" x14ac:dyDescent="0.25">
      <c r="A108" s="42"/>
      <c r="B108" s="221" t="s">
        <v>99</v>
      </c>
      <c r="C108" s="169">
        <f t="shared" si="108"/>
        <v>5.1147887199188133</v>
      </c>
      <c r="D108" s="170">
        <f t="shared" si="108"/>
        <v>5.2895655371650996</v>
      </c>
      <c r="E108" s="170">
        <f t="shared" si="108"/>
        <v>5.6004374635034688</v>
      </c>
      <c r="F108" s="170">
        <f t="shared" ref="F108" si="122">F61/F14</f>
        <v>6.8182032145974905</v>
      </c>
      <c r="G108" s="171">
        <f t="shared" ref="G108:H108" si="123">G61/G14</f>
        <v>7.5078729790931593</v>
      </c>
      <c r="H108" s="171">
        <f t="shared" si="123"/>
        <v>9.8198744363659891</v>
      </c>
      <c r="J108" s="313">
        <f t="shared" si="111"/>
        <v>0.3079436031631006</v>
      </c>
    </row>
    <row r="109" spans="1:10" ht="20.100000000000001" customHeight="1" thickBot="1" x14ac:dyDescent="0.3">
      <c r="A109" s="42"/>
      <c r="B109" s="221" t="s">
        <v>100</v>
      </c>
      <c r="C109" s="169">
        <f t="shared" si="108"/>
        <v>15.511855204904499</v>
      </c>
      <c r="D109" s="170">
        <f t="shared" si="108"/>
        <v>15.502277012025084</v>
      </c>
      <c r="E109" s="170">
        <f t="shared" si="108"/>
        <v>17.131300009900471</v>
      </c>
      <c r="F109" s="170">
        <f t="shared" ref="F109" si="124">F62/F15</f>
        <v>17.044880398601446</v>
      </c>
      <c r="G109" s="171">
        <f t="shared" ref="G109:H109" si="125">G62/G15</f>
        <v>17.169992051579921</v>
      </c>
      <c r="H109" s="171">
        <f t="shared" si="125"/>
        <v>16.303610982618267</v>
      </c>
      <c r="J109" s="60">
        <f t="shared" si="111"/>
        <v>-5.0459025627908397E-2</v>
      </c>
    </row>
    <row r="110" spans="1:10" ht="20.100000000000001" customHeight="1" thickBot="1" x14ac:dyDescent="0.3">
      <c r="A110" s="22" t="s">
        <v>8</v>
      </c>
      <c r="B110" s="23"/>
      <c r="C110" s="145">
        <f t="shared" si="108"/>
        <v>6.3988203266787655</v>
      </c>
      <c r="D110" s="168">
        <f t="shared" si="108"/>
        <v>3.142810838843511</v>
      </c>
      <c r="E110" s="168">
        <f t="shared" si="108"/>
        <v>3.4584985053288277</v>
      </c>
      <c r="F110" s="168">
        <f t="shared" ref="F110" si="126">F63/F16</f>
        <v>2.8007500021904268</v>
      </c>
      <c r="G110" s="146">
        <f t="shared" ref="G110:H110" si="127">G63/G16</f>
        <v>3.0593498746433818</v>
      </c>
      <c r="H110" s="146">
        <f t="shared" si="127"/>
        <v>7.2157480314960631</v>
      </c>
      <c r="J110" s="41">
        <f t="shared" si="111"/>
        <v>1.3585886960173781</v>
      </c>
    </row>
    <row r="111" spans="1:10" ht="20.100000000000001" customHeight="1" thickBot="1" x14ac:dyDescent="0.3">
      <c r="A111" s="42"/>
      <c r="B111" s="17" t="s">
        <v>99</v>
      </c>
      <c r="C111" s="169">
        <f t="shared" si="108"/>
        <v>6.3988203266787655</v>
      </c>
      <c r="D111" s="170">
        <f t="shared" si="108"/>
        <v>3.142810838843511</v>
      </c>
      <c r="E111" s="170">
        <f t="shared" si="108"/>
        <v>3.4584985053288277</v>
      </c>
      <c r="F111" s="170">
        <f t="shared" ref="F111" si="128">F64/F17</f>
        <v>2.8007500021904268</v>
      </c>
      <c r="G111" s="171">
        <f t="shared" ref="G111:H111" si="129">G64/G17</f>
        <v>3.0593498746433818</v>
      </c>
      <c r="H111" s="171">
        <f t="shared" si="129"/>
        <v>7.2157480314960631</v>
      </c>
      <c r="J111" s="214">
        <f t="shared" si="111"/>
        <v>1.3585886960173781</v>
      </c>
    </row>
    <row r="112" spans="1:10" ht="20.100000000000001" customHeight="1" thickBot="1" x14ac:dyDescent="0.3">
      <c r="A112" s="22" t="s">
        <v>19</v>
      </c>
      <c r="B112" s="23"/>
      <c r="C112" s="145">
        <f t="shared" si="108"/>
        <v>13.75466297322253</v>
      </c>
      <c r="D112" s="168">
        <f t="shared" si="108"/>
        <v>10.495685902002691</v>
      </c>
      <c r="E112" s="168">
        <f t="shared" si="108"/>
        <v>12.950920856147336</v>
      </c>
      <c r="F112" s="168">
        <f t="shared" ref="F112" si="130">F65/F18</f>
        <v>10.068164450557848</v>
      </c>
      <c r="G112" s="146">
        <f t="shared" ref="G112:H112" si="131">G65/G18</f>
        <v>9.1511891531451433</v>
      </c>
      <c r="H112" s="146">
        <f t="shared" si="131"/>
        <v>8.5986398010455254</v>
      </c>
      <c r="J112" s="41">
        <f t="shared" si="111"/>
        <v>-6.0380060214328971E-2</v>
      </c>
    </row>
    <row r="113" spans="1:10" ht="20.100000000000001" customHeight="1" x14ac:dyDescent="0.25">
      <c r="A113" s="42"/>
      <c r="B113" s="17" t="s">
        <v>99</v>
      </c>
      <c r="C113" s="169">
        <f t="shared" si="108"/>
        <v>13.797621834183794</v>
      </c>
      <c r="D113" s="170">
        <f t="shared" si="108"/>
        <v>10.172654342518312</v>
      </c>
      <c r="E113" s="170">
        <f t="shared" si="108"/>
        <v>12.269485404754739</v>
      </c>
      <c r="F113" s="170">
        <f t="shared" ref="F113" si="132">F66/F19</f>
        <v>9.5459190190318051</v>
      </c>
      <c r="G113" s="171">
        <f t="shared" ref="G113:H114" si="133">G66/G19</f>
        <v>8.1287145312041584</v>
      </c>
      <c r="H113" s="171">
        <f t="shared" si="133"/>
        <v>8.0191824477538756</v>
      </c>
      <c r="J113" s="313">
        <f t="shared" si="111"/>
        <v>-1.3474711534008955E-2</v>
      </c>
    </row>
    <row r="114" spans="1:10" ht="20.100000000000001" customHeight="1" thickBot="1" x14ac:dyDescent="0.3">
      <c r="A114" s="42"/>
      <c r="B114" s="17" t="s">
        <v>100</v>
      </c>
      <c r="C114" s="169">
        <f t="shared" si="108"/>
        <v>10.685618729096991</v>
      </c>
      <c r="D114" s="170">
        <f t="shared" si="108"/>
        <v>13.675536480686695</v>
      </c>
      <c r="E114" s="170">
        <f t="shared" si="108"/>
        <v>14.283318623124448</v>
      </c>
      <c r="F114" s="170">
        <f t="shared" ref="F114" si="134">F67/F20</f>
        <v>12.127423822714681</v>
      </c>
      <c r="G114" s="171">
        <f t="shared" si="133"/>
        <v>10.3056646632909</v>
      </c>
      <c r="H114" s="171">
        <f t="shared" ref="H114" si="135">H67/H20</f>
        <v>11.391021854695806</v>
      </c>
      <c r="J114" s="55">
        <f t="shared" si="111"/>
        <v>0.10531656393507374</v>
      </c>
    </row>
    <row r="115" spans="1:10" ht="20.100000000000001" customHeight="1" thickBot="1" x14ac:dyDescent="0.3">
      <c r="A115" s="22" t="s">
        <v>25</v>
      </c>
      <c r="B115" s="23"/>
      <c r="C115" s="145">
        <f t="shared" si="108"/>
        <v>21.465735798703776</v>
      </c>
      <c r="D115" s="168">
        <f t="shared" si="108"/>
        <v>14.720789007092199</v>
      </c>
      <c r="E115" s="168">
        <f t="shared" si="108"/>
        <v>12.061285530956013</v>
      </c>
      <c r="F115" s="168">
        <f t="shared" ref="F115" si="136">F68/F21</f>
        <v>11.294826300496284</v>
      </c>
      <c r="G115" s="146">
        <f t="shared" ref="G115:H115" si="137">G68/G21</f>
        <v>13.343641876226146</v>
      </c>
      <c r="H115" s="146">
        <f t="shared" si="137"/>
        <v>19.41244961934617</v>
      </c>
      <c r="J115" s="41">
        <f t="shared" si="111"/>
        <v>0.45480894941676947</v>
      </c>
    </row>
    <row r="116" spans="1:10" ht="20.100000000000001" customHeight="1" x14ac:dyDescent="0.25">
      <c r="A116" s="42"/>
      <c r="B116" s="17" t="s">
        <v>99</v>
      </c>
      <c r="C116" s="169">
        <f t="shared" si="108"/>
        <v>13.936639505479068</v>
      </c>
      <c r="D116" s="170">
        <f t="shared" si="108"/>
        <v>11.378264268960125</v>
      </c>
      <c r="E116" s="170">
        <f t="shared" si="108"/>
        <v>15.149018548532325</v>
      </c>
      <c r="F116" s="170">
        <f t="shared" ref="F116" si="138">F69/F22</f>
        <v>19.160603080957063</v>
      </c>
      <c r="G116" s="171">
        <f t="shared" ref="G116:H116" si="139">G69/G22</f>
        <v>16.752188672503127</v>
      </c>
      <c r="H116" s="171">
        <f t="shared" si="139"/>
        <v>18.689766839378237</v>
      </c>
      <c r="J116" s="313">
        <f t="shared" si="111"/>
        <v>0.11566119536699289</v>
      </c>
    </row>
    <row r="117" spans="1:10" ht="20.100000000000001" customHeight="1" thickBot="1" x14ac:dyDescent="0.3">
      <c r="A117" s="42"/>
      <c r="B117" s="17" t="s">
        <v>100</v>
      </c>
      <c r="C117" s="169">
        <f t="shared" si="108"/>
        <v>25.330737054666091</v>
      </c>
      <c r="D117" s="170">
        <f t="shared" si="108"/>
        <v>15.272769528728212</v>
      </c>
      <c r="E117" s="170">
        <f t="shared" si="108"/>
        <v>11.670965318642795</v>
      </c>
      <c r="F117" s="170">
        <f t="shared" ref="F117" si="140">F70/F23</f>
        <v>10.625188347564038</v>
      </c>
      <c r="G117" s="171">
        <f t="shared" ref="G117:H117" si="141">G70/G23</f>
        <v>12.49340404670648</v>
      </c>
      <c r="H117" s="171">
        <f t="shared" si="141"/>
        <v>19.655191167672811</v>
      </c>
      <c r="J117" s="60">
        <f t="shared" si="111"/>
        <v>0.57324545769848256</v>
      </c>
    </row>
    <row r="118" spans="1:10" ht="20.100000000000001" customHeight="1" thickBot="1" x14ac:dyDescent="0.3">
      <c r="A118" s="22" t="s">
        <v>26</v>
      </c>
      <c r="B118" s="23"/>
      <c r="C118" s="145">
        <f t="shared" ref="C118:E133" si="142">C71/C24</f>
        <v>8.5465300809799558</v>
      </c>
      <c r="D118" s="168">
        <f t="shared" si="142"/>
        <v>10.986867547585044</v>
      </c>
      <c r="E118" s="168">
        <f t="shared" si="142"/>
        <v>8.4069324817011086</v>
      </c>
      <c r="F118" s="168">
        <f t="shared" ref="F118" si="143">F71/F24</f>
        <v>8.1401663674342579</v>
      </c>
      <c r="G118" s="146">
        <f t="shared" ref="G118:H118" si="144">G71/G24</f>
        <v>7.8997118247652534</v>
      </c>
      <c r="H118" s="146">
        <f t="shared" si="144"/>
        <v>7.5850905705201672</v>
      </c>
      <c r="J118" s="41">
        <f t="shared" si="111"/>
        <v>-3.9826928022711178E-2</v>
      </c>
    </row>
    <row r="119" spans="1:10" ht="20.100000000000001" customHeight="1" x14ac:dyDescent="0.25">
      <c r="A119" s="42"/>
      <c r="B119" s="17" t="s">
        <v>99</v>
      </c>
      <c r="C119" s="169">
        <f t="shared" si="142"/>
        <v>3.6284859094941284</v>
      </c>
      <c r="D119" s="170">
        <f t="shared" si="142"/>
        <v>4.1276205297506872</v>
      </c>
      <c r="E119" s="170">
        <f t="shared" si="142"/>
        <v>3.0479738698719623</v>
      </c>
      <c r="F119" s="170">
        <f t="shared" ref="F119" si="145">F72/F25</f>
        <v>3.3002096269322321</v>
      </c>
      <c r="G119" s="171">
        <f t="shared" ref="G119:H119" si="146">G72/G25</f>
        <v>3.3803129133786434</v>
      </c>
      <c r="H119" s="171">
        <f t="shared" si="146"/>
        <v>3.404835171807445</v>
      </c>
      <c r="J119" s="313">
        <f t="shared" si="111"/>
        <v>7.2544344435531791E-3</v>
      </c>
    </row>
    <row r="120" spans="1:10" ht="20.100000000000001" customHeight="1" thickBot="1" x14ac:dyDescent="0.3">
      <c r="A120" s="42"/>
      <c r="B120" s="17" t="s">
        <v>100</v>
      </c>
      <c r="C120" s="169">
        <f t="shared" si="142"/>
        <v>10.259959904540468</v>
      </c>
      <c r="D120" s="170">
        <f t="shared" si="142"/>
        <v>12.094985714576364</v>
      </c>
      <c r="E120" s="170">
        <f t="shared" si="142"/>
        <v>13.422789193842663</v>
      </c>
      <c r="F120" s="170">
        <f t="shared" ref="F120" si="147">F73/F26</f>
        <v>12.650576311027072</v>
      </c>
      <c r="G120" s="171">
        <f t="shared" ref="G120:H120" si="148">G73/G26</f>
        <v>11.758965825628753</v>
      </c>
      <c r="H120" s="171">
        <f t="shared" si="148"/>
        <v>11.155195169624369</v>
      </c>
      <c r="J120" s="60">
        <f t="shared" si="111"/>
        <v>-5.1345557505445033E-2</v>
      </c>
    </row>
    <row r="121" spans="1:10" ht="20.100000000000001" customHeight="1" thickBot="1" x14ac:dyDescent="0.3">
      <c r="A121" s="22" t="s">
        <v>14</v>
      </c>
      <c r="B121" s="23"/>
      <c r="C121" s="145">
        <f t="shared" si="142"/>
        <v>8.8219907864146805</v>
      </c>
      <c r="D121" s="168">
        <f t="shared" si="142"/>
        <v>7.9278075188695167</v>
      </c>
      <c r="E121" s="168">
        <f t="shared" si="142"/>
        <v>5.3059111054299448</v>
      </c>
      <c r="F121" s="168">
        <f t="shared" ref="F121" si="149">F74/F27</f>
        <v>7.4216689735864705</v>
      </c>
      <c r="G121" s="146">
        <f t="shared" ref="G121:H121" si="150">G74/G27</f>
        <v>7.9880529372729274</v>
      </c>
      <c r="H121" s="146">
        <f t="shared" si="150"/>
        <v>7.2883683203729488</v>
      </c>
      <c r="J121" s="41">
        <f t="shared" si="111"/>
        <v>-8.7591384583243226E-2</v>
      </c>
    </row>
    <row r="122" spans="1:10" ht="20.100000000000001" customHeight="1" x14ac:dyDescent="0.25">
      <c r="A122" s="42"/>
      <c r="B122" s="17" t="s">
        <v>99</v>
      </c>
      <c r="C122" s="169">
        <f t="shared" si="142"/>
        <v>6.3294754986456541</v>
      </c>
      <c r="D122" s="170">
        <f t="shared" si="142"/>
        <v>6.9627473806752036</v>
      </c>
      <c r="E122" s="170">
        <f t="shared" si="142"/>
        <v>3.5215049578031699</v>
      </c>
      <c r="F122" s="170">
        <f t="shared" ref="F122" si="151">F75/F28</f>
        <v>3.6882277549016935</v>
      </c>
      <c r="G122" s="171">
        <f t="shared" ref="G122:H122" si="152">G75/G28</f>
        <v>7.741148662240998</v>
      </c>
      <c r="H122" s="171">
        <f t="shared" si="152"/>
        <v>8.2541670192063634</v>
      </c>
      <c r="J122" s="313">
        <f t="shared" si="111"/>
        <v>6.6271606366083008E-2</v>
      </c>
    </row>
    <row r="123" spans="1:10" ht="20.100000000000001" customHeight="1" thickBot="1" x14ac:dyDescent="0.3">
      <c r="A123" s="42"/>
      <c r="B123" s="17" t="s">
        <v>100</v>
      </c>
      <c r="C123" s="169">
        <f t="shared" si="142"/>
        <v>8.9119602510088356</v>
      </c>
      <c r="D123" s="170">
        <f t="shared" si="142"/>
        <v>7.9974662107569694</v>
      </c>
      <c r="E123" s="170">
        <f t="shared" si="142"/>
        <v>8.7960602745288234</v>
      </c>
      <c r="F123" s="170">
        <f t="shared" ref="F123" si="153">F76/F29</f>
        <v>9.0921549679346398</v>
      </c>
      <c r="G123" s="171">
        <f t="shared" ref="G123:H123" si="154">G76/G29</f>
        <v>8.0119546351901025</v>
      </c>
      <c r="H123" s="171">
        <f t="shared" si="154"/>
        <v>7.2207434439899165</v>
      </c>
      <c r="J123" s="60">
        <f t="shared" si="111"/>
        <v>-9.8753828151376274E-2</v>
      </c>
    </row>
    <row r="124" spans="1:10" ht="20.100000000000001" customHeight="1" thickBot="1" x14ac:dyDescent="0.3">
      <c r="A124" s="22" t="s">
        <v>9</v>
      </c>
      <c r="B124" s="23"/>
      <c r="C124" s="145">
        <f t="shared" si="142"/>
        <v>8.6157584549226236</v>
      </c>
      <c r="D124" s="168">
        <f t="shared" si="142"/>
        <v>9.2267089803991489</v>
      </c>
      <c r="E124" s="168">
        <f t="shared" si="142"/>
        <v>10.043909773256988</v>
      </c>
      <c r="F124" s="168">
        <f t="shared" ref="F124" si="155">F77/F30</f>
        <v>9.7347836212761418</v>
      </c>
      <c r="G124" s="146">
        <f t="shared" ref="G124:H124" si="156">G77/G30</f>
        <v>11.959347444545473</v>
      </c>
      <c r="H124" s="146">
        <f t="shared" si="156"/>
        <v>11.163369437820798</v>
      </c>
      <c r="J124" s="41">
        <f t="shared" si="111"/>
        <v>-6.6556976491866413E-2</v>
      </c>
    </row>
    <row r="125" spans="1:10" ht="20.100000000000001" customHeight="1" x14ac:dyDescent="0.25">
      <c r="A125" s="42"/>
      <c r="B125" s="17" t="s">
        <v>99</v>
      </c>
      <c r="C125" s="169">
        <f t="shared" si="142"/>
        <v>8.7338098076509976</v>
      </c>
      <c r="D125" s="170">
        <f t="shared" si="142"/>
        <v>9.4251186024077285</v>
      </c>
      <c r="E125" s="170">
        <f t="shared" si="142"/>
        <v>10.664575407843053</v>
      </c>
      <c r="F125" s="170">
        <f t="shared" ref="F125" si="157">F78/F31</f>
        <v>10.901297215418332</v>
      </c>
      <c r="G125" s="171">
        <f t="shared" ref="G125:H125" si="158">G78/G31</f>
        <v>11.843918106184637</v>
      </c>
      <c r="H125" s="171">
        <f t="shared" si="158"/>
        <v>11.565705457306736</v>
      </c>
      <c r="J125" s="313">
        <f t="shared" si="111"/>
        <v>-2.3489916629246536E-2</v>
      </c>
    </row>
    <row r="126" spans="1:10" ht="20.100000000000001" customHeight="1" thickBot="1" x14ac:dyDescent="0.3">
      <c r="A126" s="42"/>
      <c r="B126" s="17" t="s">
        <v>100</v>
      </c>
      <c r="C126" s="169">
        <f t="shared" si="142"/>
        <v>8.2175515374870436</v>
      </c>
      <c r="D126" s="170">
        <f t="shared" si="142"/>
        <v>8.0282708076336977</v>
      </c>
      <c r="E126" s="170">
        <f t="shared" si="142"/>
        <v>7.1393181615747752</v>
      </c>
      <c r="F126" s="170">
        <f t="shared" ref="F126" si="159">F79/F32</f>
        <v>6.851706407841232</v>
      </c>
      <c r="G126" s="171">
        <f t="shared" ref="G126:H126" si="160">G79/G32</f>
        <v>12.583021167125514</v>
      </c>
      <c r="H126" s="171">
        <f t="shared" si="160"/>
        <v>10.200869445999521</v>
      </c>
      <c r="J126" s="60">
        <f t="shared" si="111"/>
        <v>-0.18931476705686698</v>
      </c>
    </row>
    <row r="127" spans="1:10" ht="20.100000000000001" customHeight="1" thickBot="1" x14ac:dyDescent="0.3">
      <c r="A127" s="22" t="s">
        <v>12</v>
      </c>
      <c r="B127" s="23"/>
      <c r="C127" s="145">
        <f t="shared" si="142"/>
        <v>6.5114133195300425</v>
      </c>
      <c r="D127" s="168">
        <f t="shared" si="142"/>
        <v>6.194533158108551</v>
      </c>
      <c r="E127" s="168">
        <f t="shared" si="142"/>
        <v>5.8572628598213905</v>
      </c>
      <c r="F127" s="168">
        <f t="shared" ref="F127" si="161">F80/F33</f>
        <v>4.6456746925895409</v>
      </c>
      <c r="G127" s="146">
        <f t="shared" ref="G127:H127" si="162">G80/G33</f>
        <v>5.0539941688228893</v>
      </c>
      <c r="H127" s="146">
        <f t="shared" si="162"/>
        <v>5.1890469927726599</v>
      </c>
      <c r="J127" s="41">
        <f t="shared" si="111"/>
        <v>2.6721998371681013E-2</v>
      </c>
    </row>
    <row r="128" spans="1:10" ht="20.100000000000001" customHeight="1" x14ac:dyDescent="0.25">
      <c r="A128" s="42"/>
      <c r="B128" s="17" t="s">
        <v>99</v>
      </c>
      <c r="C128" s="169">
        <f t="shared" si="142"/>
        <v>6.1268866254537739</v>
      </c>
      <c r="D128" s="170">
        <f t="shared" si="142"/>
        <v>5.8482320850167264</v>
      </c>
      <c r="E128" s="170">
        <f t="shared" si="142"/>
        <v>5.4770008408434752</v>
      </c>
      <c r="F128" s="170">
        <f t="shared" ref="F128" si="163">F81/F34</f>
        <v>4.3489540988079645</v>
      </c>
      <c r="G128" s="171">
        <f t="shared" ref="G128:H128" si="164">G81/G34</f>
        <v>4.6962862811374828</v>
      </c>
      <c r="H128" s="171">
        <f t="shared" si="164"/>
        <v>4.843170486730596</v>
      </c>
      <c r="J128" s="313">
        <f t="shared" si="111"/>
        <v>3.1276671991456312E-2</v>
      </c>
    </row>
    <row r="129" spans="1:10" ht="20.100000000000001" customHeight="1" thickBot="1" x14ac:dyDescent="0.3">
      <c r="A129" s="42"/>
      <c r="B129" s="17" t="s">
        <v>100</v>
      </c>
      <c r="C129" s="169">
        <f t="shared" si="142"/>
        <v>11.811279449224065</v>
      </c>
      <c r="D129" s="170">
        <f t="shared" si="142"/>
        <v>11.039594243838907</v>
      </c>
      <c r="E129" s="170">
        <f t="shared" si="142"/>
        <v>11.392946927374302</v>
      </c>
      <c r="F129" s="170">
        <f t="shared" ref="F129" si="165">F82/F35</f>
        <v>11.754864898981511</v>
      </c>
      <c r="G129" s="171">
        <f t="shared" ref="G129:H129" si="166">G82/G35</f>
        <v>12.990164112596457</v>
      </c>
      <c r="H129" s="171">
        <f t="shared" si="166"/>
        <v>12.647336429191679</v>
      </c>
      <c r="J129" s="60">
        <f t="shared" si="111"/>
        <v>-2.6391328118198342E-2</v>
      </c>
    </row>
    <row r="130" spans="1:10" ht="20.100000000000001" customHeight="1" thickBot="1" x14ac:dyDescent="0.3">
      <c r="A130" s="22" t="s">
        <v>11</v>
      </c>
      <c r="B130" s="23"/>
      <c r="C130" s="145">
        <f t="shared" si="142"/>
        <v>9.4593915192518825</v>
      </c>
      <c r="D130" s="168">
        <f t="shared" si="142"/>
        <v>9.8262393081334114</v>
      </c>
      <c r="E130" s="168">
        <f t="shared" si="142"/>
        <v>9.8714347596235577</v>
      </c>
      <c r="F130" s="168">
        <f t="shared" ref="F130" si="167">F83/F36</f>
        <v>9.5642067097241092</v>
      </c>
      <c r="G130" s="146">
        <f t="shared" ref="G130:H130" si="168">G83/G36</f>
        <v>8.986912153786843</v>
      </c>
      <c r="H130" s="146">
        <f t="shared" si="168"/>
        <v>9.5218006133766568</v>
      </c>
      <c r="J130" s="41">
        <f t="shared" si="111"/>
        <v>5.9518603324104621E-2</v>
      </c>
    </row>
    <row r="131" spans="1:10" ht="20.100000000000001" customHeight="1" x14ac:dyDescent="0.25">
      <c r="A131" s="42"/>
      <c r="B131" s="17" t="s">
        <v>99</v>
      </c>
      <c r="C131" s="169">
        <f t="shared" si="142"/>
        <v>9.1420220353026309</v>
      </c>
      <c r="D131" s="170">
        <f t="shared" si="142"/>
        <v>9.5823808898524234</v>
      </c>
      <c r="E131" s="170">
        <f t="shared" si="142"/>
        <v>9.6075923361953901</v>
      </c>
      <c r="F131" s="170">
        <f t="shared" ref="F131" si="169">F84/F37</f>
        <v>9.1216037233935268</v>
      </c>
      <c r="G131" s="171">
        <f t="shared" ref="G131:H131" si="170">G84/G37</f>
        <v>8.5402556197665742</v>
      </c>
      <c r="H131" s="171">
        <f t="shared" si="170"/>
        <v>9.1164423907636731</v>
      </c>
      <c r="J131" s="313">
        <f t="shared" si="111"/>
        <v>6.7467157500942287E-2</v>
      </c>
    </row>
    <row r="132" spans="1:10" ht="20.100000000000001" customHeight="1" thickBot="1" x14ac:dyDescent="0.3">
      <c r="A132" s="42"/>
      <c r="B132" s="17" t="s">
        <v>100</v>
      </c>
      <c r="C132" s="169">
        <f t="shared" si="142"/>
        <v>13.309875060640524</v>
      </c>
      <c r="D132" s="170">
        <f t="shared" si="142"/>
        <v>12.84427106221032</v>
      </c>
      <c r="E132" s="170">
        <f t="shared" si="142"/>
        <v>13.680904612950778</v>
      </c>
      <c r="F132" s="170">
        <f t="shared" ref="F132" si="171">F85/F38</f>
        <v>13.68610844429603</v>
      </c>
      <c r="G132" s="171">
        <f t="shared" ref="G132:H132" si="172">G85/G38</f>
        <v>13.811972377929358</v>
      </c>
      <c r="H132" s="171">
        <f t="shared" si="172"/>
        <v>13.704018830429666</v>
      </c>
      <c r="J132" s="60">
        <f t="shared" si="111"/>
        <v>-7.8159400081189573E-3</v>
      </c>
    </row>
    <row r="133" spans="1:10" ht="20.100000000000001" customHeight="1" thickBot="1" x14ac:dyDescent="0.3">
      <c r="A133" s="22" t="s">
        <v>6</v>
      </c>
      <c r="B133" s="23"/>
      <c r="C133" s="145">
        <f t="shared" si="142"/>
        <v>10.43620664331918</v>
      </c>
      <c r="D133" s="168">
        <f t="shared" si="142"/>
        <v>10.88841256916583</v>
      </c>
      <c r="E133" s="168">
        <f t="shared" si="142"/>
        <v>11.564204729106528</v>
      </c>
      <c r="F133" s="168">
        <f t="shared" ref="F133" si="173">F86/F39</f>
        <v>11.385771020236271</v>
      </c>
      <c r="G133" s="146">
        <f t="shared" ref="G133:H133" si="174">G86/G39</f>
        <v>11.546967232898602</v>
      </c>
      <c r="H133" s="146">
        <f t="shared" si="174"/>
        <v>11.847317197403717</v>
      </c>
      <c r="J133" s="41">
        <f t="shared" si="111"/>
        <v>2.601115586864956E-2</v>
      </c>
    </row>
    <row r="134" spans="1:10" ht="20.100000000000001" customHeight="1" x14ac:dyDescent="0.25">
      <c r="A134" s="42"/>
      <c r="B134" s="17" t="s">
        <v>99</v>
      </c>
      <c r="C134" s="169">
        <f t="shared" ref="C134:E141" si="175">C87/C40</f>
        <v>9.8919608108893069</v>
      </c>
      <c r="D134" s="170">
        <f t="shared" si="175"/>
        <v>10.222273866177959</v>
      </c>
      <c r="E134" s="170">
        <f t="shared" si="175"/>
        <v>10.884497388649878</v>
      </c>
      <c r="F134" s="170">
        <f t="shared" ref="F134" si="176">F87/F40</f>
        <v>10.916309731939268</v>
      </c>
      <c r="G134" s="171">
        <f t="shared" ref="G134:H134" si="177">G87/G40</f>
        <v>11.136077338033434</v>
      </c>
      <c r="H134" s="171">
        <f t="shared" si="177"/>
        <v>11.237032113744243</v>
      </c>
      <c r="J134" s="313">
        <f t="shared" si="111"/>
        <v>9.0655598597555315E-3</v>
      </c>
    </row>
    <row r="135" spans="1:10" ht="20.100000000000001" customHeight="1" thickBot="1" x14ac:dyDescent="0.3">
      <c r="A135" s="42"/>
      <c r="B135" s="17" t="s">
        <v>100</v>
      </c>
      <c r="C135" s="169">
        <f t="shared" si="175"/>
        <v>12.334912173097759</v>
      </c>
      <c r="D135" s="170">
        <f t="shared" si="175"/>
        <v>13.561115615735471</v>
      </c>
      <c r="E135" s="170">
        <f t="shared" si="175"/>
        <v>14.121246839103664</v>
      </c>
      <c r="F135" s="170">
        <f t="shared" ref="F135" si="178">F88/F41</f>
        <v>12.954577100189921</v>
      </c>
      <c r="G135" s="171">
        <f t="shared" ref="G135:H135" si="179">G88/G41</f>
        <v>12.996524721133554</v>
      </c>
      <c r="H135" s="171">
        <f t="shared" si="179"/>
        <v>14.388459107869517</v>
      </c>
      <c r="J135" s="60">
        <f t="shared" si="111"/>
        <v>0.10710050698957614</v>
      </c>
    </row>
    <row r="136" spans="1:10" ht="20.100000000000001" customHeight="1" thickBot="1" x14ac:dyDescent="0.3">
      <c r="A136" s="22" t="s">
        <v>7</v>
      </c>
      <c r="B136" s="23"/>
      <c r="C136" s="145">
        <f t="shared" si="175"/>
        <v>17.343538291795131</v>
      </c>
      <c r="D136" s="168">
        <f t="shared" si="175"/>
        <v>15.135612348541587</v>
      </c>
      <c r="E136" s="168">
        <f t="shared" si="175"/>
        <v>17.897327696503972</v>
      </c>
      <c r="F136" s="168">
        <f t="shared" ref="F136" si="180">F89/F42</f>
        <v>17.227658366505111</v>
      </c>
      <c r="G136" s="146">
        <f t="shared" ref="G136:H136" si="181">G89/G42</f>
        <v>17.857502174372957</v>
      </c>
      <c r="H136" s="146">
        <f t="shared" si="181"/>
        <v>18.792674015294203</v>
      </c>
      <c r="J136" s="41">
        <f t="shared" si="111"/>
        <v>5.2368569343550046E-2</v>
      </c>
    </row>
    <row r="137" spans="1:10" ht="20.100000000000001" customHeight="1" x14ac:dyDescent="0.25">
      <c r="A137" s="42"/>
      <c r="B137" s="17" t="s">
        <v>99</v>
      </c>
      <c r="C137" s="169">
        <f t="shared" si="175"/>
        <v>17.493804805169436</v>
      </c>
      <c r="D137" s="170">
        <f t="shared" si="175"/>
        <v>15.20741029804255</v>
      </c>
      <c r="E137" s="170">
        <f t="shared" si="175"/>
        <v>17.980713194411631</v>
      </c>
      <c r="F137" s="170">
        <f t="shared" ref="F137" si="182">F90/F43</f>
        <v>17.314812762045108</v>
      </c>
      <c r="G137" s="171">
        <f t="shared" ref="G137:H138" si="183">G90/G43</f>
        <v>17.958278087156369</v>
      </c>
      <c r="H137" s="171">
        <f t="shared" si="183"/>
        <v>18.807260110817669</v>
      </c>
      <c r="J137" s="313">
        <f t="shared" si="111"/>
        <v>4.7275246520905909E-2</v>
      </c>
    </row>
    <row r="138" spans="1:10" ht="20.100000000000001" customHeight="1" thickBot="1" x14ac:dyDescent="0.3">
      <c r="A138" s="42"/>
      <c r="B138" s="17" t="s">
        <v>100</v>
      </c>
      <c r="C138" s="169">
        <f t="shared" si="175"/>
        <v>11.069869958122107</v>
      </c>
      <c r="D138" s="170">
        <f t="shared" si="175"/>
        <v>11.320311053508609</v>
      </c>
      <c r="E138" s="170">
        <f t="shared" si="175"/>
        <v>10.660059239006607</v>
      </c>
      <c r="F138" s="170">
        <f t="shared" ref="F138" si="184">F91/F44</f>
        <v>11.922603691208574</v>
      </c>
      <c r="G138" s="171">
        <f t="shared" ref="G138" si="185">G91/G44</f>
        <v>13.913836477987422</v>
      </c>
      <c r="H138" s="171">
        <f t="shared" si="183"/>
        <v>16.46864686468647</v>
      </c>
      <c r="J138" s="60">
        <f t="shared" si="111"/>
        <v>0.18361653097913871</v>
      </c>
    </row>
    <row r="139" spans="1:10" ht="20.100000000000001" customHeight="1" thickBot="1" x14ac:dyDescent="0.3">
      <c r="A139" s="105" t="s">
        <v>27</v>
      </c>
      <c r="B139" s="130"/>
      <c r="C139" s="147">
        <f t="shared" si="175"/>
        <v>9.8494977541431705</v>
      </c>
      <c r="D139" s="148">
        <f t="shared" si="175"/>
        <v>10.411404658338641</v>
      </c>
      <c r="E139" s="148">
        <f t="shared" si="175"/>
        <v>10.813566770358026</v>
      </c>
      <c r="F139" s="148">
        <f t="shared" ref="F139" si="186">F92/F45</f>
        <v>10.404073324750314</v>
      </c>
      <c r="G139" s="149">
        <f t="shared" ref="G139:H139" si="187">G92/G45</f>
        <v>10.469577751933423</v>
      </c>
      <c r="H139" s="149">
        <f t="shared" si="187"/>
        <v>10.599052612595012</v>
      </c>
      <c r="J139" s="160">
        <f t="shared" si="111"/>
        <v>1.2366770057911659E-2</v>
      </c>
    </row>
    <row r="140" spans="1:10" ht="20.100000000000001" customHeight="1" x14ac:dyDescent="0.25">
      <c r="A140" s="42"/>
      <c r="B140" s="17" t="s">
        <v>99</v>
      </c>
      <c r="C140" s="172">
        <f t="shared" si="175"/>
        <v>8.7757390796270514</v>
      </c>
      <c r="D140" s="173">
        <f t="shared" si="175"/>
        <v>9.2619444743279651</v>
      </c>
      <c r="E140" s="173">
        <f t="shared" si="175"/>
        <v>9.4305536237812344</v>
      </c>
      <c r="F140" s="173">
        <f t="shared" ref="F140" si="188">F93/F46</f>
        <v>8.8455048143999235</v>
      </c>
      <c r="G140" s="174">
        <f t="shared" ref="G140:H140" si="189">G93/G46</f>
        <v>8.8464058753099852</v>
      </c>
      <c r="H140" s="174">
        <f t="shared" si="189"/>
        <v>9.0991919610791516</v>
      </c>
      <c r="J140" s="313">
        <f t="shared" si="111"/>
        <v>2.8575004282211793E-2</v>
      </c>
    </row>
    <row r="141" spans="1:10" ht="20.100000000000001" customHeight="1" thickBot="1" x14ac:dyDescent="0.3">
      <c r="A141" s="56"/>
      <c r="B141" s="43" t="s">
        <v>100</v>
      </c>
      <c r="C141" s="175">
        <f t="shared" si="175"/>
        <v>11.058594809175506</v>
      </c>
      <c r="D141" s="176">
        <f t="shared" si="175"/>
        <v>11.627077891387147</v>
      </c>
      <c r="E141" s="176">
        <f t="shared" si="175"/>
        <v>12.500752616302254</v>
      </c>
      <c r="F141" s="176">
        <f t="shared" ref="F141" si="190">F94/F47</f>
        <v>12.287408142696322</v>
      </c>
      <c r="G141" s="177">
        <f t="shared" ref="G141:H141" si="191">G94/G47</f>
        <v>12.26438632155973</v>
      </c>
      <c r="H141" s="177">
        <f t="shared" si="191"/>
        <v>12.270269458005792</v>
      </c>
      <c r="J141" s="60">
        <f t="shared" si="111"/>
        <v>4.7969268839161274E-4</v>
      </c>
    </row>
    <row r="142" spans="1:10" ht="20.100000000000001" customHeight="1" x14ac:dyDescent="0.25"/>
    <row r="143" spans="1:10" ht="15.75" x14ac:dyDescent="0.25">
      <c r="A143" s="129" t="s">
        <v>46</v>
      </c>
    </row>
  </sheetData>
  <mergeCells count="36">
    <mergeCell ref="A52:B53"/>
    <mergeCell ref="C52:C53"/>
    <mergeCell ref="D52:D53"/>
    <mergeCell ref="E52:E53"/>
    <mergeCell ref="J52:J53"/>
    <mergeCell ref="F52:F53"/>
    <mergeCell ref="G52:G53"/>
    <mergeCell ref="H52:H53"/>
    <mergeCell ref="A99:B100"/>
    <mergeCell ref="C99:C100"/>
    <mergeCell ref="D99:D100"/>
    <mergeCell ref="E99:E100"/>
    <mergeCell ref="J99:J100"/>
    <mergeCell ref="G99:G100"/>
    <mergeCell ref="F99:F100"/>
    <mergeCell ref="H99:H100"/>
    <mergeCell ref="A5:B6"/>
    <mergeCell ref="C5:C6"/>
    <mergeCell ref="D5:D6"/>
    <mergeCell ref="E5:E6"/>
    <mergeCell ref="J5:J6"/>
    <mergeCell ref="G5:G6"/>
    <mergeCell ref="F5:F6"/>
    <mergeCell ref="H5:H6"/>
    <mergeCell ref="K5:K6"/>
    <mergeCell ref="L5:L6"/>
    <mergeCell ref="M5:M6"/>
    <mergeCell ref="M52:M53"/>
    <mergeCell ref="Q5:R5"/>
    <mergeCell ref="N5:N6"/>
    <mergeCell ref="N52:N53"/>
    <mergeCell ref="Q52:R52"/>
    <mergeCell ref="K52:K53"/>
    <mergeCell ref="L52:L53"/>
    <mergeCell ref="O5:O6"/>
    <mergeCell ref="O52:O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G101:J113 N55:Q66 N7:R19 G115:J137 H114:I114 N68:Q94 N67:P67 N21:R46 N20:P20 R20 N54:Q54 G139:J141 G138 I138:J13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BEBDE41E-F148-4565-9C53-4FBEAE7AB7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AG36:AH36 AS36:AT36 BE36:BF36 BQ36:BR36 CC36:CD36 CO36:CP36 DA36:DB36 DM36:DN36 DY36:DZ36 EK36:EL36 EW36:EX36 FI36:FJ36 FU36:FV36 GG36:GH36 GS36:GT36 HE36:HF36 HQ36:HR36 IC36:ID36 IO36:IP36 JA36:JB36 JM36:JN36 JY36:JZ36 KK36:KL36 KW36:KX36 LI36:LJ36 LU36:LV36 MG36:MH36 MS36:MT36 NE36:NF36 NQ36:NR36 OC36:OD36 OO36:OP36 PA36:PB36 PM36:PN36 PY36:PZ36 QK36:QL36 QW36:QX36 RI36:RJ36 RU36:RV36 SG36:SH36 SS36:ST36 TE36:TF36 TQ36:TR36 UC36:UD36 UO36:UP36 VA36:VB36 VM36:VN36 VY36:VZ36 WK36:WL36 WW36:WX36 XI36:XJ36 XU36:XV36 YG36:YH36 YS36:YT36 ZE36:ZF36 ZQ36:ZR36 AAC36:AAD36 AAO36:AAP36 ABA36:ABB36 ABM36:ABN36 ABY36:ABZ36 ACK36:ACL36 ACW36:ACX36 ADI36:ADJ36 ADU36:ADV36 AEG36:AEH36 AES36:AET36 AFE36:AFF36 AFQ36:AFR36 AGC36:AGD36 AGO36:AGP36 AHA36:AHB36 AHM36:AHN36 AHY36:AHZ36 AIK36:AIL36 AIW36:AIX36 AJI36:AJJ36 AJU36:AJV36 AKG36:AKH36 AKS36:AKT36 ALE36:ALF36 ALQ36:ALR36 AMC36:AMD36 AMO36:AMP36 ANA36:ANB36 ANM36:ANN36 ANY36:ANZ36 AOK36:AOL36 AOW36:AOX36 API36:APJ36 APU36:APV36 AQG36:AQH36 AQS36:AQT36 ARE36:ARF36 ARQ36:ARR36 ASC36:ASD36 ASO36:ASP36 ATA36:ATB36 ATM36:ATN36 ATY36:ATZ36 AUK36:AUL36 AUW36:AUX36 AVI36:AVJ36 AVU36:AVV36 AWG36:AWH36 AWS36:AWT36 AXE36:AXF36 AXQ36:AXR36 AYC36:AYD36 AYO36:AYP36 AZA36:AZB36 AZM36:AZN36 AZY36:AZZ36 BAK36:BAL36 BAW36:BAX36 BBI36:BBJ36 BBU36:BBV36 BCG36:BCH36 BCS36:BCT36 BDE36:BDF36 BDQ36:BDR36 BEC36:BED36 BEO36:BEP36 BFA36:BFB36 BFM36:BFN36 BFY36:BFZ36 BGK36:BGL36 BGW36:BGX36 BHI36:BHJ36 BHU36:BHV36 BIG36:BIH36 BIS36:BIT36 BJE36:BJF36 BJQ36:BJR36 BKC36:BKD36 BKO36:BKP36 BLA36:BLB36 BLM36:BLN36 BLY36:BLZ36 BMK36:BML36 BMW36:BMX36 BNI36:BNJ36 BNU36:BNV36 BOG36:BOH36 BOS36:BOT36 BPE36:BPF36 BPQ36:BPR36 BQC36:BQD36 BQO36:BQP36 BRA36:BRB36 BRM36:BRN36 BRY36:BRZ36 BSK36:BSL36 BSW36:BSX36 BTI36:BTJ36 BTU36:BTV36 BUG36:BUH36 BUS36:BUT36 BVE36:BVF36 BVQ36:BVR36 BWC36:BWD36 BWO36:BWP36 BXA36:BXB36 BXM36:BXN36 BXY36:BXZ36 BYK36:BYL36 BYW36:BYX36 BZI36:BZJ36 BZU36:BZV36 CAG36:CAH36 CAS36:CAT36 CBE36:CBF36 CBQ36:CBR36 CCC36:CCD36 CCO36:CCP36 CDA36:CDB36 CDM36:CDN36 CDY36:CDZ36 CEK36:CEL36 CEW36:CEX36 CFI36:CFJ36 CFU36:CFV36 CGG36:CGH36 CGS36:CGT36 CHE36:CHF36 CHQ36:CHR36 CIC36:CID36 CIO36:CIP36 CJA36:CJB36 CJM36:CJN36 CJY36:CJZ36 CKK36:CKL36 CKW36:CKX36 CLI36:CLJ36 CLU36:CLV36 CMG36:CMH36 CMS36:CMT36 CNE36:CNF36 CNQ36:CNR36 COC36:COD36 COO36:COP36 CPA36:CPB36 CPM36:CPN36 CPY36:CPZ36 CQK36:CQL36 CQW36:CQX36 CRI36:CRJ36 CRU36:CRV36 CSG36:CSH36 CSS36:CST36 CTE36:CTF36 CTQ36:CTR36 CUC36:CUD36 CUO36:CUP36 CVA36:CVB36 CVM36:CVN36 CVY36:CVZ36 CWK36:CWL36 CWW36:CWX36 CXI36:CXJ36 CXU36:CXV36 CYG36:CYH36 CYS36:CYT36 CZE36:CZF36 CZQ36:CZR36 DAC36:DAD36 DAO36:DAP36 DBA36:DBB36 DBM36:DBN36 DBY36:DBZ36 DCK36:DCL36 DCW36:DCX36 DDI36:DDJ36 DDU36:DDV36 DEG36:DEH36 DES36:DET36 DFE36:DFF36 DFQ36:DFR36 DGC36:DGD36 DGO36:DGP36 DHA36:DHB36 DHM36:DHN36 DHY36:DHZ36 DIK36:DIL36 DIW36:DIX36 DJI36:DJJ36 DJU36:DJV36 DKG36:DKH36 DKS36:DKT36 DLE36:DLF36 DLQ36:DLR36 DMC36:DMD36 DMO36:DMP36 DNA36:DNB36 DNM36:DNN36 DNY36:DNZ36 DOK36:DOL36 DOW36:DOX36 DPI36:DPJ36 DPU36:DPV36 DQG36:DQH36 DQS36:DQT36 DRE36:DRF36 DRQ36:DRR36 DSC36:DSD36 DSO36:DSP36 DTA36:DTB36 DTM36:DTN36 DTY36:DTZ36 DUK36:DUL36 DUW36:DUX36 DVI36:DVJ36 DVU36:DVV36 DWG36:DWH36 DWS36:DWT36 DXE36:DXF36 DXQ36:DXR36 DYC36:DYD36 DYO36:DYP36 DZA36:DZB36 DZM36:DZN36 DZY36:DZZ36 EAK36:EAL36 EAW36:EAX36 EBI36:EBJ36 EBU36:EBV36 ECG36:ECH36 ECS36:ECT36 EDE36:EDF36 EDQ36:EDR36 EEC36:EED36 EEO36:EEP36 EFA36:EFB36 EFM36:EFN36 EFY36:EFZ36 EGK36:EGL36 EGW36:EGX36 EHI36:EHJ36 EHU36:EHV36 EIG36:EIH36 EIS36:EIT36 EJE36:EJF36 EJQ36:EJR36 EKC36:EKD36 EKO36:EKP36 ELA36:ELB36 ELM36:ELN36 ELY36:ELZ36 EMK36:EML36 EMW36:EMX36 ENI36:ENJ36 ENU36:ENV36 EOG36:EOH36 EOS36:EOT36 EPE36:EPF36 EPQ36:EPR36 EQC36:EQD36 EQO36:EQP36 ERA36:ERB36 ERM36:ERN36 ERY36:ERZ36 ESK36:ESL36 ESW36:ESX36 ETI36:ETJ36 ETU36:ETV36 EUG36:EUH36 EUS36:EUT36 EVE36:EVF36 EVQ36:EVR36 EWC36:EWD36 EWO36:EWP36 EXA36:EXB36 EXM36:EXN36 EXY36:EXZ36 EYK36:EYL36 EYW36:EYX36 EZI36:EZJ36 EZU36:EZV36 FAG36:FAH36 FAS36:FAT36 FBE36:FBF36 FBQ36:FBR36 FCC36:FCD36 FCO36:FCP36 FDA36:FDB36 FDM36:FDN36 FDY36:FDZ36 FEK36:FEL36 FEW36:FEX36 FFI36:FFJ36 FFU36:FFV36 FGG36:FGH36 FGS36:FGT36 FHE36:FHF36 FHQ36:FHR36 FIC36:FID36 FIO36:FIP36 FJA36:FJB36 FJM36:FJN36 FJY36:FJZ36 FKK36:FKL36 FKW36:FKX36 FLI36:FLJ36 FLU36:FLV36 FMG36:FMH36 FMS36:FMT36 FNE36:FNF36 FNQ36:FNR36 FOC36:FOD36 FOO36:FOP36 FPA36:FPB36 FPM36:FPN36 FPY36:FPZ36 FQK36:FQL36 FQW36:FQX36 FRI36:FRJ36 FRU36:FRV36 FSG36:FSH36 FSS36:FST36 FTE36:FTF36 FTQ36:FTR36 FUC36:FUD36 FUO36:FUP36 FVA36:FVB36 FVM36:FVN36 FVY36:FVZ36 FWK36:FWL36 FWW36:FWX36 FXI36:FXJ36 FXU36:FXV36 FYG36:FYH36 FYS36:FYT36 FZE36:FZF36 FZQ36:FZR36 GAC36:GAD36 GAO36:GAP36 GBA36:GBB36 GBM36:GBN36 GBY36:GBZ36 GCK36:GCL36 GCW36:GCX36 GDI36:GDJ36 GDU36:GDV36 GEG36:GEH36 GES36:GET36 GFE36:GFF36 GFQ36:GFR36 GGC36:GGD36 GGO36:GGP36 GHA36:GHB36 GHM36:GHN36 GHY36:GHZ36 GIK36:GIL36 GIW36:GIX36 GJI36:GJJ36 GJU36:GJV36 GKG36:GKH36 GKS36:GKT36 GLE36:GLF36 GLQ36:GLR36 GMC36:GMD36 GMO36:GMP36 GNA36:GNB36 GNM36:GNN36 GNY36:GNZ36 GOK36:GOL36 GOW36:GOX36 GPI36:GPJ36 GPU36:GPV36 GQG36:GQH36 GQS36:GQT36 GRE36:GRF36 GRQ36:GRR36 GSC36:GSD36 GSO36:GSP36 GTA36:GTB36 GTM36:GTN36 GTY36:GTZ36 GUK36:GUL36 GUW36:GUX36 GVI36:GVJ36 GVU36:GVV36 GWG36:GWH36 GWS36:GWT36 GXE36:GXF36 GXQ36:GXR36 GYC36:GYD36 GYO36:GYP36 GZA36:GZB36 GZM36:GZN36 GZY36:GZZ36 HAK36:HAL36 HAW36:HAX36 HBI36:HBJ36 HBU36:HBV36 HCG36:HCH36 HCS36:HCT36 HDE36:HDF36 HDQ36:HDR36 HEC36:HED36 HEO36:HEP36 HFA36:HFB36 HFM36:HFN36 HFY36:HFZ36 HGK36:HGL36 HGW36:HGX36 HHI36:HHJ36 HHU36:HHV36 HIG36:HIH36 HIS36:HIT36 HJE36:HJF36 HJQ36:HJR36 HKC36:HKD36 HKO36:HKP36 HLA36:HLB36 HLM36:HLN36 HLY36:HLZ36 HMK36:HML36 HMW36:HMX36 HNI36:HNJ36 HNU36:HNV36 HOG36:HOH36 HOS36:HOT36 HPE36:HPF36 HPQ36:HPR36 HQC36:HQD36 HQO36:HQP36 HRA36:HRB36 HRM36:HRN36 HRY36:HRZ36 HSK36:HSL36 HSW36:HSX36 HTI36:HTJ36 HTU36:HTV36 HUG36:HUH36 HUS36:HUT36 HVE36:HVF36 HVQ36:HVR36 HWC36:HWD36 HWO36:HWP36 HXA36:HXB36 HXM36:HXN36 HXY36:HXZ36 HYK36:HYL36 HYW36:HYX36 HZI36:HZJ36 HZU36:HZV36 IAG36:IAH36 IAS36:IAT36 IBE36:IBF36 IBQ36:IBR36 ICC36:ICD36 ICO36:ICP36 IDA36:IDB36 IDM36:IDN36 IDY36:IDZ36 IEK36:IEL36 IEW36:IEX36 IFI36:IFJ36 IFU36:IFV36 IGG36:IGH36 IGS36:IGT36 IHE36:IHF36 IHQ36:IHR36 IIC36:IID36 IIO36:IIP36 IJA36:IJB36 IJM36:IJN36 IJY36:IJZ36 IKK36:IKL36 IKW36:IKX36 ILI36:ILJ36 ILU36:ILV36 IMG36:IMH36 IMS36:IMT36 INE36:INF36 INQ36:INR36 IOC36:IOD36 IOO36:IOP36 IPA36:IPB36 IPM36:IPN36 IPY36:IPZ36 IQK36:IQL36 IQW36:IQX36 IRI36:IRJ36 IRU36:IRV36 ISG36:ISH36 ISS36:IST36 ITE36:ITF36 ITQ36:ITR36 IUC36:IUD36 IUO36:IUP36 IVA36:IVB36 IVM36:IVN36 IVY36:IVZ36 IWK36:IWL36 IWW36:IWX36 IXI36:IXJ36 IXU36:IXV36 IYG36:IYH36 IYS36:IYT36 IZE36:IZF36 IZQ36:IZR36 JAC36:JAD36 JAO36:JAP36 JBA36:JBB36 JBM36:JBN36 JBY36:JBZ36 JCK36:JCL36 JCW36:JCX36 JDI36:JDJ36 JDU36:JDV36 JEG36:JEH36 JES36:JET36 JFE36:JFF36 JFQ36:JFR36 JGC36:JGD36 JGO36:JGP36 JHA36:JHB36 JHM36:JHN36 JHY36:JHZ36 JIK36:JIL36 JIW36:JIX36 JJI36:JJJ36 JJU36:JJV36 JKG36:JKH36 JKS36:JKT36 JLE36:JLF36 JLQ36:JLR36 JMC36:JMD36 JMO36:JMP36 JNA36:JNB36 JNM36:JNN36 JNY36:JNZ36 JOK36:JOL36 JOW36:JOX36 JPI36:JPJ36 JPU36:JPV36 JQG36:JQH36 JQS36:JQT36 JRE36:JRF36 JRQ36:JRR36 JSC36:JSD36 JSO36:JSP36 JTA36:JTB36 JTM36:JTN36 JTY36:JTZ36 JUK36:JUL36 JUW36:JUX36 JVI36:JVJ36 JVU36:JVV36 JWG36:JWH36 JWS36:JWT36 JXE36:JXF36 JXQ36:JXR36 JYC36:JYD36 JYO36:JYP36 JZA36:JZB36 JZM36:JZN36 JZY36:JZZ36 KAK36:KAL36 KAW36:KAX36 KBI36:KBJ36 KBU36:KBV36 KCG36:KCH36 KCS36:KCT36 KDE36:KDF36 KDQ36:KDR36 KEC36:KED36 KEO36:KEP36 KFA36:KFB36 KFM36:KFN36 KFY36:KFZ36 KGK36:KGL36 KGW36:KGX36 KHI36:KHJ36 KHU36:KHV36 KIG36:KIH36 KIS36:KIT36 KJE36:KJF36 KJQ36:KJR36 KKC36:KKD36 KKO36:KKP36 KLA36:KLB36 KLM36:KLN36 KLY36:KLZ36 KMK36:KML36 KMW36:KMX36 KNI36:KNJ36 KNU36:KNV36 KOG36:KOH36 KOS36:KOT36 KPE36:KPF36 KPQ36:KPR36 KQC36:KQD36 KQO36:KQP36 KRA36:KRB36 KRM36:KRN36 KRY36:KRZ36 KSK36:KSL36 KSW36:KSX36 KTI36:KTJ36 KTU36:KTV36 KUG36:KUH36 KUS36:KUT36 KVE36:KVF36 KVQ36:KVR36 KWC36:KWD36 KWO36:KWP36 KXA36:KXB36 KXM36:KXN36 KXY36:KXZ36 KYK36:KYL36 KYW36:KYX36 KZI36:KZJ36 KZU36:KZV36 LAG36:LAH36 LAS36:LAT36 LBE36:LBF36 LBQ36:LBR36 LCC36:LCD36 LCO36:LCP36 LDA36:LDB36 LDM36:LDN36 LDY36:LDZ36 LEK36:LEL36 LEW36:LEX36 LFI36:LFJ36 LFU36:LFV36 LGG36:LGH36 LGS36:LGT36 LHE36:LHF36 LHQ36:LHR36 LIC36:LID36 LIO36:LIP36 LJA36:LJB36 LJM36:LJN36 LJY36:LJZ36 LKK36:LKL36 LKW36:LKX36 LLI36:LLJ36 LLU36:LLV36 LMG36:LMH36 LMS36:LMT36 LNE36:LNF36 LNQ36:LNR36 LOC36:LOD36 LOO36:LOP36 LPA36:LPB36 LPM36:LPN36 LPY36:LPZ36 LQK36:LQL36 LQW36:LQX36 LRI36:LRJ36 LRU36:LRV36 LSG36:LSH36 LSS36:LST36 LTE36:LTF36 LTQ36:LTR36 LUC36:LUD36 LUO36:LUP36 LVA36:LVB36 LVM36:LVN36 LVY36:LVZ36 LWK36:LWL36 LWW36:LWX36 LXI36:LXJ36 LXU36:LXV36 LYG36:LYH36 LYS36:LYT36 LZE36:LZF36 LZQ36:LZR36 MAC36:MAD36 MAO36:MAP36 MBA36:MBB36 MBM36:MBN36 MBY36:MBZ36 MCK36:MCL36 MCW36:MCX36 MDI36:MDJ36 MDU36:MDV36 MEG36:MEH36 MES36:MET36 MFE36:MFF36 MFQ36:MFR36 MGC36:MGD36 MGO36:MGP36 MHA36:MHB36 MHM36:MHN36 MHY36:MHZ36 MIK36:MIL36 MIW36:MIX36 MJI36:MJJ36 MJU36:MJV36 MKG36:MKH36 MKS36:MKT36 MLE36:MLF36 MLQ36:MLR36 MMC36:MMD36 MMO36:MMP36 MNA36:MNB36 MNM36:MNN36 MNY36:MNZ36 MOK36:MOL36 MOW36:MOX36 MPI36:MPJ36 MPU36:MPV36 MQG36:MQH36 MQS36:MQT36 MRE36:MRF36 MRQ36:MRR36 MSC36:MSD36 MSO36:MSP36 MTA36:MTB36 MTM36:MTN36 MTY36:MTZ36 MUK36:MUL36 MUW36:MUX36 MVI36:MVJ36 MVU36:MVV36 MWG36:MWH36 MWS36:MWT36 MXE36:MXF36 MXQ36:MXR36 MYC36:MYD36 MYO36:MYP36 MZA36:MZB36 MZM36:MZN36 MZY36:MZZ36 NAK36:NAL36 NAW36:NAX36 NBI36:NBJ36 NBU36:NBV36 NCG36:NCH36 NCS36:NCT36 NDE36:NDF36 NDQ36:NDR36 NEC36:NED36 NEO36:NEP36 NFA36:NFB36 NFM36:NFN36 NFY36:NFZ36 NGK36:NGL36 NGW36:NGX36 NHI36:NHJ36 NHU36:NHV36 NIG36:NIH36 NIS36:NIT36 NJE36:NJF36 NJQ36:NJR36 NKC36:NKD36 NKO36:NKP36 NLA36:NLB36 NLM36:NLN36 NLY36:NLZ36 NMK36:NML36 NMW36:NMX36 NNI36:NNJ36 NNU36:NNV36 NOG36:NOH36 NOS36:NOT36 NPE36:NPF36 NPQ36:NPR36 NQC36:NQD36 NQO36:NQP36 NRA36:NRB36 NRM36:NRN36 NRY36:NRZ36 NSK36:NSL36 NSW36:NSX36 NTI36:NTJ36 NTU36:NTV36 NUG36:NUH36 NUS36:NUT36 NVE36:NVF36 NVQ36:NVR36 NWC36:NWD36 NWO36:NWP36 NXA36:NXB36 NXM36:NXN36 NXY36:NXZ36 NYK36:NYL36 NYW36:NYX36 NZI36:NZJ36 NZU36:NZV36 OAG36:OAH36 OAS36:OAT36 OBE36:OBF36 OBQ36:OBR36 OCC36:OCD36 OCO36:OCP36 ODA36:ODB36 ODM36:ODN36 ODY36:ODZ36 OEK36:OEL36 OEW36:OEX36 OFI36:OFJ36 OFU36:OFV36 OGG36:OGH36 OGS36:OGT36 OHE36:OHF36 OHQ36:OHR36 OIC36:OID36 OIO36:OIP36 OJA36:OJB36 OJM36:OJN36 OJY36:OJZ36 OKK36:OKL36 OKW36:OKX36 OLI36:OLJ36 OLU36:OLV36 OMG36:OMH36 OMS36:OMT36 ONE36:ONF36 ONQ36:ONR36 OOC36:OOD36 OOO36:OOP36 OPA36:OPB36 OPM36:OPN36 OPY36:OPZ36 OQK36:OQL36 OQW36:OQX36 ORI36:ORJ36 ORU36:ORV36 OSG36:OSH36 OSS36:OST36 OTE36:OTF36 OTQ36:OTR36 OUC36:OUD36 OUO36:OUP36 OVA36:OVB36 OVM36:OVN36 OVY36:OVZ36 OWK36:OWL36 OWW36:OWX36 OXI36:OXJ36 OXU36:OXV36 OYG36:OYH36 OYS36:OYT36 OZE36:OZF36 OZQ36:OZR36 PAC36:PAD36 PAO36:PAP36 PBA36:PBB36 PBM36:PBN36 PBY36:PBZ36 PCK36:PCL36 PCW36:PCX36 PDI36:PDJ36 PDU36:PDV36 PEG36:PEH36 PES36:PET36 PFE36:PFF36 PFQ36:PFR36 PGC36:PGD36 PGO36:PGP36 PHA36:PHB36 PHM36:PHN36 PHY36:PHZ36 PIK36:PIL36 PIW36:PIX36 PJI36:PJJ36 PJU36:PJV36 PKG36:PKH36 PKS36:PKT36 PLE36:PLF36 PLQ36:PLR36 PMC36:PMD36 PMO36:PMP36 PNA36:PNB36 PNM36:PNN36 PNY36:PNZ36 POK36:POL36 POW36:POX36 PPI36:PPJ36 PPU36:PPV36 PQG36:PQH36 PQS36:PQT36 PRE36:PRF36 PRQ36:PRR36 PSC36:PSD36 PSO36:PSP36 PTA36:PTB36 PTM36:PTN36 PTY36:PTZ36 PUK36:PUL36 PUW36:PUX36 PVI36:PVJ36 PVU36:PVV36 PWG36:PWH36 PWS36:PWT36 PXE36:PXF36 PXQ36:PXR36 PYC36:PYD36 PYO36:PYP36 PZA36:PZB36 PZM36:PZN36 PZY36:PZZ36 QAK36:QAL36 QAW36:QAX36 QBI36:QBJ36 QBU36:QBV36 QCG36:QCH36 QCS36:QCT36 QDE36:QDF36 QDQ36:QDR36 QEC36:QED36 QEO36:QEP36 QFA36:QFB36 QFM36:QFN36 QFY36:QFZ36 QGK36:QGL36 QGW36:QGX36 QHI36:QHJ36 QHU36:QHV36 QIG36:QIH36 QIS36:QIT36 QJE36:QJF36 QJQ36:QJR36 QKC36:QKD36 QKO36:QKP36 QLA36:QLB36 QLM36:QLN36 QLY36:QLZ36 QMK36:QML36 QMW36:QMX36 QNI36:QNJ36 QNU36:QNV36 QOG36:QOH36 QOS36:QOT36 QPE36:QPF36 QPQ36:QPR36 QQC36:QQD36 QQO36:QQP36 QRA36:QRB36 QRM36:QRN36 QRY36:QRZ36 QSK36:QSL36 QSW36:QSX36 QTI36:QTJ36 QTU36:QTV36 QUG36:QUH36 QUS36:QUT36 QVE36:QVF36 QVQ36:QVR36 QWC36:QWD36 QWO36:QWP36 QXA36:QXB36 QXM36:QXN36 QXY36:QXZ36 QYK36:QYL36 QYW36:QYX36 QZI36:QZJ36 QZU36:QZV36 RAG36:RAH36 RAS36:RAT36 RBE36:RBF36 RBQ36:RBR36 RCC36:RCD36 RCO36:RCP36 RDA36:RDB36 RDM36:RDN36 RDY36:RDZ36 REK36:REL36 REW36:REX36 RFI36:RFJ36 RFU36:RFV36 RGG36:RGH36 RGS36:RGT36 RHE36:RHF36 RHQ36:RHR36 RIC36:RID36 RIO36:RIP36 RJA36:RJB36 RJM36:RJN36 RJY36:RJZ36 RKK36:RKL36 RKW36:RKX36 RLI36:RLJ36 RLU36:RLV36 RMG36:RMH36 RMS36:RMT36 RNE36:RNF36 RNQ36:RNR36 ROC36:ROD36 ROO36:ROP36 RPA36:RPB36 RPM36:RPN36 RPY36:RPZ36 RQK36:RQL36 RQW36:RQX36 RRI36:RRJ36 RRU36:RRV36 RSG36:RSH36 RSS36:RST36 RTE36:RTF36 RTQ36:RTR36 RUC36:RUD36 RUO36:RUP36 RVA36:RVB36 RVM36:RVN36 RVY36:RVZ36 RWK36:RWL36 RWW36:RWX36 RXI36:RXJ36 RXU36:RXV36 RYG36:RYH36 RYS36:RYT36 RZE36:RZF36 RZQ36:RZR36 SAC36:SAD36 SAO36:SAP36 SBA36:SBB36 SBM36:SBN36 SBY36:SBZ36 SCK36:SCL36 SCW36:SCX36 SDI36:SDJ36 SDU36:SDV36 SEG36:SEH36 SES36:SET36 SFE36:SFF36 SFQ36:SFR36 SGC36:SGD36 SGO36:SGP36 SHA36:SHB36 SHM36:SHN36 SHY36:SHZ36 SIK36:SIL36 SIW36:SIX36 SJI36:SJJ36 SJU36:SJV36 SKG36:SKH36 SKS36:SKT36 SLE36:SLF36 SLQ36:SLR36 SMC36:SMD36 SMO36:SMP36 SNA36:SNB36 SNM36:SNN36 SNY36:SNZ36 SOK36:SOL36 SOW36:SOX36 SPI36:SPJ36 SPU36:SPV36 SQG36:SQH36 SQS36:SQT36 SRE36:SRF36 SRQ36:SRR36 SSC36:SSD36 SSO36:SSP36 STA36:STB36 STM36:STN36 STY36:STZ36 SUK36:SUL36 SUW36:SUX36 SVI36:SVJ36 SVU36:SVV36 SWG36:SWH36 SWS36:SWT36 SXE36:SXF36 SXQ36:SXR36 SYC36:SYD36 SYO36:SYP36 SZA36:SZB36 SZM36:SZN36 SZY36:SZZ36 TAK36:TAL36 TAW36:TAX36 TBI36:TBJ36 TBU36:TBV36 TCG36:TCH36 TCS36:TCT36 TDE36:TDF36 TDQ36:TDR36 TEC36:TED36 TEO36:TEP36 TFA36:TFB36 TFM36:TFN36 TFY36:TFZ36 TGK36:TGL36 TGW36:TGX36 THI36:THJ36 THU36:THV36 TIG36:TIH36 TIS36:TIT36 TJE36:TJF36 TJQ36:TJR36 TKC36:TKD36 TKO36:TKP36 TLA36:TLB36 TLM36:TLN36 TLY36:TLZ36 TMK36:TML36 TMW36:TMX36 TNI36:TNJ36 TNU36:TNV36 TOG36:TOH36 TOS36:TOT36 TPE36:TPF36 TPQ36:TPR36 TQC36:TQD36 TQO36:TQP36 TRA36:TRB36 TRM36:TRN36 TRY36:TRZ36 TSK36:TSL36 TSW36:TSX36 TTI36:TTJ36 TTU36:TTV36 TUG36:TUH36 TUS36:TUT36 TVE36:TVF36 TVQ36:TVR36 TWC36:TWD36 TWO36:TWP36 TXA36:TXB36 TXM36:TXN36 TXY36:TXZ36 TYK36:TYL36 TYW36:TYX36 TZI36:TZJ36 TZU36:TZV36 UAG36:UAH36 UAS36:UAT36 UBE36:UBF36 UBQ36:UBR36 UCC36:UCD36 UCO36:UCP36 UDA36:UDB36 UDM36:UDN36 UDY36:UDZ36 UEK36:UEL36 UEW36:UEX36 UFI36:UFJ36 UFU36:UFV36 UGG36:UGH36 UGS36:UGT36 UHE36:UHF36 UHQ36:UHR36 UIC36:UID36 UIO36:UIP36 UJA36:UJB36 UJM36:UJN36 UJY36:UJZ36 UKK36:UKL36 UKW36:UKX36 ULI36:ULJ36 ULU36:ULV36 UMG36:UMH36 UMS36:UMT36 UNE36:UNF36 UNQ36:UNR36 UOC36:UOD36 UOO36:UOP36 UPA36:UPB36 UPM36:UPN36 UPY36:UPZ36 UQK36:UQL36 UQW36:UQX36 URI36:URJ36 URU36:URV36 USG36:USH36 USS36:UST36 UTE36:UTF36 UTQ36:UTR36 UUC36:UUD36 UUO36:UUP36 UVA36:UVB36 UVM36:UVN36 UVY36:UVZ36 UWK36:UWL36 UWW36:UWX36 UXI36:UXJ36 UXU36:UXV36 UYG36:UYH36 UYS36:UYT36 UZE36:UZF36 UZQ36:UZR36 VAC36:VAD36 VAO36:VAP36 VBA36:VBB36 VBM36:VBN36 VBY36:VBZ36 VCK36:VCL36 VCW36:VCX36 VDI36:VDJ36 VDU36:VDV36 VEG36:VEH36 VES36:VET36 VFE36:VFF36 VFQ36:VFR36 VGC36:VGD36 VGO36:VGP36 VHA36:VHB36 VHM36:VHN36 VHY36:VHZ36 VIK36:VIL36 VIW36:VIX36 VJI36:VJJ36 VJU36:VJV36 VKG36:VKH36 VKS36:VKT36 VLE36:VLF36 VLQ36:VLR36 VMC36:VMD36 VMO36:VMP36 VNA36:VNB36 VNM36:VNN36 VNY36:VNZ36 VOK36:VOL36 VOW36:VOX36 VPI36:VPJ36 VPU36:VPV36 VQG36:VQH36 VQS36:VQT36 VRE36:VRF36 VRQ36:VRR36 VSC36:VSD36 VSO36:VSP36 VTA36:VTB36 VTM36:VTN36 VTY36:VTZ36 VUK36:VUL36 VUW36:VUX36 VVI36:VVJ36 VVU36:VVV36 VWG36:VWH36 VWS36:VWT36 VXE36:VXF36 VXQ36:VXR36 VYC36:VYD36 VYO36:VYP36 VZA36:VZB36 VZM36:VZN36 VZY36:VZZ36 WAK36:WAL36 WAW36:WAX36 WBI36:WBJ36 WBU36:WBV36 WCG36:WCH36 WCS36:WCT36 WDE36:WDF36 WDQ36:WDR36 WEC36:WED36 WEO36:WEP36 WFA36:WFB36 WFM36:WFN36 WFY36:WFZ36 WGK36:WGL36 WGW36:WGX36 WHI36:WHJ36 WHU36:WHV36 WIG36:WIH36 WIS36:WIT36 WJE36:WJF36 WJQ36:WJR36 WKC36:WKD36 WKO36:WKP36 WLA36:WLB36 WLM36:WLN36 WLY36:WLZ36 WMK36:WML36 WMW36:WMX36 WNI36:WNJ36 WNU36:WNV36 WOG36:WOH36 WOS36:WOT36 WPE36:WPF36 WPQ36:WPR36 WQC36:WQD36 WQO36:WQP36 WRA36:WRB36 WRM36:WRN36 WRY36:WRZ36 WSK36:WSL36 WSW36:WSX36 WTI36:WTJ36 WTU36:WTV36 WUG36:WUH36 WUS36:WUT36 WVE36:WVF36 WVQ36:WVR36 WWC36:WWD36 WWO36:WWP36 WXA36:WXB36 WXM36:WXN36 WXY36:WXZ36 WYK36:WYL36 WYW36:WYX36 WZI36:WZJ36 WZU36:WZV36 XAG36:XAH36 XAS36:XAT36 XBE36:XBF36 XBQ36:XBR36 XCC36:XCD36 XCO36:XCP36 XDA36:XDB36 XDM36:XDN36 XDY36:XDZ36 XEK36:XEL36 XEW36:XEX36</xm:sqref>
        </x14:conditionalFormatting>
        <x14:conditionalFormatting xmlns:xm="http://schemas.microsoft.com/office/excel/2006/main">
          <x14:cfRule type="iconSet" priority="4" id="{CC5E17C4-4FD2-4CE7-80B0-1A4FBEAADE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Q7:R47</xm:sqref>
        </x14:conditionalFormatting>
        <x14:conditionalFormatting xmlns:xm="http://schemas.microsoft.com/office/excel/2006/main">
          <x14:cfRule type="iconSet" priority="2" id="{98F51B91-C890-4D2D-8E68-A0DA88ED8C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J101:J141</xm:sqref>
        </x14:conditionalFormatting>
        <x14:conditionalFormatting xmlns:xm="http://schemas.microsoft.com/office/excel/2006/main">
          <x14:cfRule type="iconSet" priority="1" id="{64427F5B-8CD2-49D5-B199-A4402F5E2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Q54:R94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146"/>
  <sheetViews>
    <sheetView showGridLines="0" topLeftCell="A88" workbookViewId="0">
      <selection activeCell="L55" sqref="L55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8" width="11.140625" customWidth="1"/>
    <col min="9" max="9" width="2.5703125" customWidth="1"/>
    <col min="10" max="11" width="10.28515625" customWidth="1"/>
    <col min="12" max="13" width="11.140625" customWidth="1"/>
    <col min="14" max="15" width="11.7109375" customWidth="1"/>
    <col min="16" max="16" width="2.5703125" customWidth="1"/>
    <col min="17" max="18" width="11.140625" customWidth="1"/>
    <col min="19" max="20" width="10.28515625" customWidth="1"/>
    <col min="21" max="21" width="1.85546875" customWidth="1"/>
    <col min="25" max="25" width="11.5703125" customWidth="1"/>
  </cols>
  <sheetData>
    <row r="1" spans="1:25" x14ac:dyDescent="0.25">
      <c r="A1" s="1" t="s">
        <v>73</v>
      </c>
    </row>
    <row r="2" spans="1:25" x14ac:dyDescent="0.25">
      <c r="A2" s="1"/>
    </row>
    <row r="3" spans="1:25" x14ac:dyDescent="0.25">
      <c r="A3" s="1" t="s">
        <v>29</v>
      </c>
      <c r="J3" s="1" t="s">
        <v>31</v>
      </c>
      <c r="Q3" s="1" t="str">
        <f>'7'!Q3</f>
        <v>VARIAÇÃO (JAN.-DEZ)</v>
      </c>
    </row>
    <row r="4" spans="1:25" ht="15.75" thickBot="1" x14ac:dyDescent="0.3"/>
    <row r="5" spans="1:25" ht="24" customHeight="1" x14ac:dyDescent="0.25">
      <c r="A5" s="477" t="s">
        <v>33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500" t="s">
        <v>93</v>
      </c>
      <c r="R5" s="501"/>
    </row>
    <row r="6" spans="1:25" ht="20.25" customHeight="1" thickBot="1" x14ac:dyDescent="0.3">
      <c r="A6" s="492"/>
      <c r="B6" s="493"/>
      <c r="C6" s="490"/>
      <c r="D6" s="489"/>
      <c r="E6" s="489"/>
      <c r="F6" s="489"/>
      <c r="G6" s="489"/>
      <c r="H6" s="499"/>
      <c r="J6" s="503"/>
      <c r="K6" s="489"/>
      <c r="L6" s="489"/>
      <c r="M6" s="489"/>
      <c r="N6" s="489">
        <v>2020</v>
      </c>
      <c r="O6" s="499">
        <v>2021</v>
      </c>
      <c r="Q6" s="164" t="s">
        <v>0</v>
      </c>
      <c r="R6" s="165" t="s">
        <v>45</v>
      </c>
    </row>
    <row r="7" spans="1:25" ht="20.100000000000001" customHeight="1" thickBot="1" x14ac:dyDescent="0.3">
      <c r="A7" s="22" t="s">
        <v>10</v>
      </c>
      <c r="B7" s="23"/>
      <c r="C7" s="29">
        <v>18625525</v>
      </c>
      <c r="D7" s="30">
        <v>19983662</v>
      </c>
      <c r="E7" s="30">
        <v>20334191</v>
      </c>
      <c r="F7" s="30">
        <v>21469566</v>
      </c>
      <c r="G7" s="412">
        <v>19721313</v>
      </c>
      <c r="H7" s="215">
        <v>19828643</v>
      </c>
      <c r="J7" s="178">
        <f t="shared" ref="J7:O7" si="0">C7/C46</f>
        <v>0.16972846980551387</v>
      </c>
      <c r="K7" s="40">
        <f t="shared" si="0"/>
        <v>0.17784797322324608</v>
      </c>
      <c r="L7" s="40">
        <f t="shared" si="0"/>
        <v>0.17665948104128135</v>
      </c>
      <c r="M7" s="40">
        <f t="shared" si="0"/>
        <v>0.17230843190739939</v>
      </c>
      <c r="N7" s="248">
        <f t="shared" si="0"/>
        <v>0.17607989587978243</v>
      </c>
      <c r="O7" s="249">
        <f t="shared" si="0"/>
        <v>0.17179442564573674</v>
      </c>
      <c r="Q7" s="134">
        <f t="shared" ref="Q7:Q48" si="1">(H7-G7)/G7</f>
        <v>5.4423354063697481E-3</v>
      </c>
      <c r="R7" s="133">
        <f>(O7-N7)*100</f>
        <v>-0.42854702340456852</v>
      </c>
      <c r="U7" s="1"/>
    </row>
    <row r="8" spans="1:25" s="18" customFormat="1" ht="20.100000000000001" customHeight="1" x14ac:dyDescent="0.25">
      <c r="A8" s="42"/>
      <c r="B8" s="17" t="s">
        <v>44</v>
      </c>
      <c r="C8" s="50">
        <v>4702002</v>
      </c>
      <c r="D8" s="51">
        <v>5732995</v>
      </c>
      <c r="E8" s="51">
        <v>5593310</v>
      </c>
      <c r="F8" s="51">
        <v>6042471</v>
      </c>
      <c r="G8" s="281">
        <v>3393433</v>
      </c>
      <c r="H8" s="216">
        <v>3151092</v>
      </c>
      <c r="J8" s="179">
        <f t="shared" ref="J8:O8" si="2">C8/C7</f>
        <v>0.25244936719904537</v>
      </c>
      <c r="K8" s="52">
        <f t="shared" si="2"/>
        <v>0.28688410562588579</v>
      </c>
      <c r="L8" s="52">
        <f t="shared" si="2"/>
        <v>0.2750692171623646</v>
      </c>
      <c r="M8" s="52">
        <f t="shared" si="2"/>
        <v>0.2814435559619603</v>
      </c>
      <c r="N8" s="250">
        <f t="shared" si="2"/>
        <v>0.17206932418749199</v>
      </c>
      <c r="O8" s="251">
        <f t="shared" si="2"/>
        <v>0.15891616990633198</v>
      </c>
      <c r="Q8" s="135">
        <f t="shared" si="1"/>
        <v>-7.1414700098690623E-2</v>
      </c>
      <c r="R8" s="140">
        <f t="shared" ref="R8:R48" si="3">(O8-N8)*100</f>
        <v>-1.3153154281160013</v>
      </c>
      <c r="U8" s="17"/>
      <c r="V8"/>
      <c r="W8"/>
      <c r="X8"/>
      <c r="Y8"/>
    </row>
    <row r="9" spans="1:25" s="18" customFormat="1" ht="20.100000000000001" customHeight="1" thickBot="1" x14ac:dyDescent="0.3">
      <c r="A9" s="42"/>
      <c r="B9" s="17" t="s">
        <v>43</v>
      </c>
      <c r="C9" s="50">
        <v>13923523</v>
      </c>
      <c r="D9" s="51">
        <v>14250667</v>
      </c>
      <c r="E9" s="51">
        <v>14740881</v>
      </c>
      <c r="F9" s="51">
        <v>15427095</v>
      </c>
      <c r="G9" s="281">
        <v>16327880</v>
      </c>
      <c r="H9" s="216">
        <v>16677551</v>
      </c>
      <c r="J9" s="179">
        <f t="shared" ref="J9:O9" si="4">C9/C7</f>
        <v>0.74755063280095457</v>
      </c>
      <c r="K9" s="52">
        <f t="shared" si="4"/>
        <v>0.71311589437411427</v>
      </c>
      <c r="L9" s="52">
        <f t="shared" si="4"/>
        <v>0.72493078283763535</v>
      </c>
      <c r="M9" s="52">
        <f t="shared" si="4"/>
        <v>0.71855644403803975</v>
      </c>
      <c r="N9" s="250">
        <f t="shared" si="4"/>
        <v>0.82793067581250801</v>
      </c>
      <c r="O9" s="251">
        <f t="shared" si="4"/>
        <v>0.84108383009366805</v>
      </c>
      <c r="Q9" s="135">
        <f t="shared" si="1"/>
        <v>2.1415578752416113E-2</v>
      </c>
      <c r="R9" s="138">
        <f t="shared" si="3"/>
        <v>1.315315428116004</v>
      </c>
      <c r="V9"/>
      <c r="W9"/>
      <c r="X9"/>
      <c r="Y9"/>
    </row>
    <row r="10" spans="1:25" ht="20.100000000000001" customHeight="1" thickBot="1" x14ac:dyDescent="0.3">
      <c r="A10" s="22" t="s">
        <v>21</v>
      </c>
      <c r="B10" s="23"/>
      <c r="C10" s="29">
        <v>539211</v>
      </c>
      <c r="D10" s="30">
        <v>687664</v>
      </c>
      <c r="E10" s="30">
        <v>429621</v>
      </c>
      <c r="F10" s="30">
        <v>392807</v>
      </c>
      <c r="G10" s="412">
        <v>274448</v>
      </c>
      <c r="H10" s="215">
        <v>283167</v>
      </c>
      <c r="J10" s="178">
        <f t="shared" ref="J10:O10" si="5">C10/C46</f>
        <v>4.9136578932567508E-3</v>
      </c>
      <c r="K10" s="40">
        <f t="shared" si="5"/>
        <v>6.1199818460995941E-3</v>
      </c>
      <c r="L10" s="40">
        <f t="shared" si="5"/>
        <v>3.7324633620504665E-3</v>
      </c>
      <c r="M10" s="40">
        <f t="shared" si="5"/>
        <v>3.1525536292745663E-3</v>
      </c>
      <c r="N10" s="248">
        <f t="shared" si="5"/>
        <v>2.4503832612166607E-3</v>
      </c>
      <c r="O10" s="249">
        <f t="shared" si="5"/>
        <v>2.4533455026058181E-3</v>
      </c>
      <c r="Q10" s="134">
        <f t="shared" si="1"/>
        <v>3.1769224042441556E-2</v>
      </c>
      <c r="R10" s="133">
        <f t="shared" si="3"/>
        <v>2.9622413891573773E-4</v>
      </c>
      <c r="U10" s="1"/>
    </row>
    <row r="11" spans="1:25" s="18" customFormat="1" ht="20.100000000000001" customHeight="1" x14ac:dyDescent="0.25">
      <c r="A11" s="42"/>
      <c r="B11" s="17" t="s">
        <v>44</v>
      </c>
      <c r="C11" s="50">
        <v>364939</v>
      </c>
      <c r="D11" s="51">
        <v>476985</v>
      </c>
      <c r="E11" s="51">
        <v>302334</v>
      </c>
      <c r="F11" s="51">
        <v>272418</v>
      </c>
      <c r="G11" s="281">
        <v>154593</v>
      </c>
      <c r="H11" s="216">
        <v>145734</v>
      </c>
      <c r="J11" s="179">
        <f t="shared" ref="J11:O11" si="6">C11/C10</f>
        <v>0.67680184565967683</v>
      </c>
      <c r="K11" s="52">
        <f t="shared" si="6"/>
        <v>0.69363090113776493</v>
      </c>
      <c r="L11" s="52">
        <f t="shared" si="6"/>
        <v>0.70372258339326987</v>
      </c>
      <c r="M11" s="52">
        <f t="shared" si="6"/>
        <v>0.69351615424368707</v>
      </c>
      <c r="N11" s="250">
        <f t="shared" si="6"/>
        <v>0.56328703433801663</v>
      </c>
      <c r="O11" s="251">
        <f t="shared" si="6"/>
        <v>0.51465742830202676</v>
      </c>
      <c r="Q11" s="135">
        <f t="shared" si="1"/>
        <v>-5.7305311365973881E-2</v>
      </c>
      <c r="R11" s="140">
        <f t="shared" si="3"/>
        <v>-4.862960603598987</v>
      </c>
      <c r="U11" s="17"/>
      <c r="V11"/>
      <c r="W11"/>
      <c r="X11"/>
      <c r="Y11"/>
    </row>
    <row r="12" spans="1:25" s="18" customFormat="1" ht="20.100000000000001" customHeight="1" thickBot="1" x14ac:dyDescent="0.3">
      <c r="A12" s="42"/>
      <c r="B12" s="17" t="s">
        <v>43</v>
      </c>
      <c r="C12" s="50">
        <v>174272</v>
      </c>
      <c r="D12" s="51">
        <v>210679</v>
      </c>
      <c r="E12" s="51">
        <v>127287</v>
      </c>
      <c r="F12" s="51">
        <v>120389</v>
      </c>
      <c r="G12" s="281">
        <v>119855</v>
      </c>
      <c r="H12" s="216">
        <v>137433</v>
      </c>
      <c r="J12" s="179">
        <f t="shared" ref="J12:O12" si="7">C12/C10</f>
        <v>0.32319815434032317</v>
      </c>
      <c r="K12" s="52">
        <f t="shared" si="7"/>
        <v>0.30636909886223507</v>
      </c>
      <c r="L12" s="52">
        <f t="shared" si="7"/>
        <v>0.29627741660673013</v>
      </c>
      <c r="M12" s="52">
        <f t="shared" si="7"/>
        <v>0.30648384575631288</v>
      </c>
      <c r="N12" s="250">
        <f t="shared" si="7"/>
        <v>0.43671296566198331</v>
      </c>
      <c r="O12" s="251">
        <f t="shared" si="7"/>
        <v>0.48534257169797329</v>
      </c>
      <c r="Q12" s="135">
        <f t="shared" si="1"/>
        <v>0.14666054816236285</v>
      </c>
      <c r="R12" s="138">
        <f t="shared" si="3"/>
        <v>4.8629606035989976</v>
      </c>
      <c r="V12"/>
      <c r="W12"/>
      <c r="X12"/>
      <c r="Y12"/>
    </row>
    <row r="13" spans="1:25" s="343" customFormat="1" ht="20.100000000000001" customHeight="1" thickBot="1" x14ac:dyDescent="0.3">
      <c r="A13" s="347" t="s">
        <v>15</v>
      </c>
      <c r="B13" s="348"/>
      <c r="C13" s="349">
        <v>11753648</v>
      </c>
      <c r="D13" s="350">
        <v>13623943</v>
      </c>
      <c r="E13" s="350">
        <v>13143932</v>
      </c>
      <c r="F13" s="350">
        <v>12900583</v>
      </c>
      <c r="G13" s="421">
        <v>12304512</v>
      </c>
      <c r="H13" s="352">
        <v>13632325</v>
      </c>
      <c r="J13" s="198">
        <f t="shared" ref="J13:O13" si="8">C13/C46</f>
        <v>0.10710724608689627</v>
      </c>
      <c r="K13" s="37">
        <f t="shared" si="8"/>
        <v>0.12124858045832795</v>
      </c>
      <c r="L13" s="37">
        <f t="shared" si="8"/>
        <v>0.11419191478834301</v>
      </c>
      <c r="M13" s="37">
        <f t="shared" si="8"/>
        <v>0.10353629073923779</v>
      </c>
      <c r="N13" s="353">
        <f t="shared" si="8"/>
        <v>0.10985968286247136</v>
      </c>
      <c r="O13" s="354">
        <f t="shared" si="8"/>
        <v>0.11810981939566001</v>
      </c>
      <c r="Q13" s="134">
        <f t="shared" si="1"/>
        <v>0.1079126908893258</v>
      </c>
      <c r="R13" s="133">
        <f t="shared" si="3"/>
        <v>0.82501365331886511</v>
      </c>
      <c r="U13" s="359"/>
    </row>
    <row r="14" spans="1:25" s="224" customFormat="1" ht="20.100000000000001" customHeight="1" x14ac:dyDescent="0.25">
      <c r="A14" s="356"/>
      <c r="B14" s="221" t="s">
        <v>44</v>
      </c>
      <c r="C14" s="222">
        <v>3467330</v>
      </c>
      <c r="D14" s="223">
        <v>4379112</v>
      </c>
      <c r="E14" s="223">
        <v>4100973</v>
      </c>
      <c r="F14" s="223">
        <v>4526694</v>
      </c>
      <c r="G14" s="422">
        <v>2630040</v>
      </c>
      <c r="H14" s="244">
        <v>2606893</v>
      </c>
      <c r="J14" s="225">
        <f t="shared" ref="J14:O14" si="9">C14/C13</f>
        <v>0.29500032670707854</v>
      </c>
      <c r="K14" s="226">
        <f t="shared" si="9"/>
        <v>0.32142765130476542</v>
      </c>
      <c r="L14" s="226">
        <f t="shared" si="9"/>
        <v>0.31200503776191174</v>
      </c>
      <c r="M14" s="226">
        <f t="shared" si="9"/>
        <v>0.35089065354643273</v>
      </c>
      <c r="N14" s="252">
        <f t="shared" si="9"/>
        <v>0.21374598196173891</v>
      </c>
      <c r="O14" s="253">
        <f t="shared" si="9"/>
        <v>0.19122878892632034</v>
      </c>
      <c r="Q14" s="135">
        <f t="shared" si="1"/>
        <v>-8.8010068287934784E-3</v>
      </c>
      <c r="R14" s="140">
        <f t="shared" si="3"/>
        <v>-2.2517193035418575</v>
      </c>
      <c r="U14" s="221"/>
      <c r="V14" s="343"/>
      <c r="W14" s="343"/>
      <c r="X14" s="343"/>
      <c r="Y14" s="343"/>
    </row>
    <row r="15" spans="1:25" s="224" customFormat="1" ht="20.100000000000001" customHeight="1" thickBot="1" x14ac:dyDescent="0.3">
      <c r="A15" s="356"/>
      <c r="B15" s="221" t="s">
        <v>43</v>
      </c>
      <c r="C15" s="222">
        <v>8286318</v>
      </c>
      <c r="D15" s="223">
        <v>9244831</v>
      </c>
      <c r="E15" s="223">
        <v>9042959</v>
      </c>
      <c r="F15" s="223">
        <v>8373889</v>
      </c>
      <c r="G15" s="422">
        <v>9674472</v>
      </c>
      <c r="H15" s="244">
        <v>11025432</v>
      </c>
      <c r="J15" s="225">
        <f t="shared" ref="J15:O15" si="10">C15/C13</f>
        <v>0.70499967329292146</v>
      </c>
      <c r="K15" s="226">
        <f t="shared" si="10"/>
        <v>0.67857234869523453</v>
      </c>
      <c r="L15" s="226">
        <f t="shared" si="10"/>
        <v>0.68799496223808831</v>
      </c>
      <c r="M15" s="226">
        <f t="shared" si="10"/>
        <v>0.64910934645356722</v>
      </c>
      <c r="N15" s="252">
        <f t="shared" si="10"/>
        <v>0.78625401803826112</v>
      </c>
      <c r="O15" s="253">
        <f t="shared" si="10"/>
        <v>0.80877121107367966</v>
      </c>
      <c r="Q15" s="135">
        <f t="shared" si="1"/>
        <v>0.13964172928507107</v>
      </c>
      <c r="R15" s="138">
        <f t="shared" si="3"/>
        <v>2.2517193035418548</v>
      </c>
      <c r="V15" s="343"/>
      <c r="W15" s="343"/>
      <c r="X15" s="343"/>
      <c r="Y15" s="343"/>
    </row>
    <row r="16" spans="1:25" ht="20.100000000000001" customHeight="1" thickBot="1" x14ac:dyDescent="0.3">
      <c r="A16" s="22" t="s">
        <v>8</v>
      </c>
      <c r="B16" s="23"/>
      <c r="C16" s="29">
        <v>108515</v>
      </c>
      <c r="D16" s="30">
        <v>88963</v>
      </c>
      <c r="E16" s="30">
        <v>259060</v>
      </c>
      <c r="F16" s="30">
        <v>298131</v>
      </c>
      <c r="G16" s="412">
        <v>93359</v>
      </c>
      <c r="H16" s="215">
        <v>126421</v>
      </c>
      <c r="J16" s="178">
        <f t="shared" ref="J16:O16" si="11">C16/C46</f>
        <v>9.8886259050122547E-4</v>
      </c>
      <c r="K16" s="40">
        <f t="shared" si="11"/>
        <v>7.9174123550826881E-4</v>
      </c>
      <c r="L16" s="40">
        <f t="shared" si="11"/>
        <v>2.2506626970580906E-3</v>
      </c>
      <c r="M16" s="40">
        <f t="shared" si="11"/>
        <v>2.3927118560750082E-3</v>
      </c>
      <c r="N16" s="248">
        <f t="shared" si="11"/>
        <v>8.3354708682127849E-4</v>
      </c>
      <c r="O16" s="249">
        <f t="shared" si="11"/>
        <v>1.0953055680391081E-3</v>
      </c>
      <c r="Q16" s="134">
        <f t="shared" si="1"/>
        <v>0.35413832624599662</v>
      </c>
      <c r="R16" s="133">
        <f t="shared" si="3"/>
        <v>2.6175848121782964E-2</v>
      </c>
      <c r="U16" s="44"/>
    </row>
    <row r="17" spans="1:25" s="18" customFormat="1" ht="20.100000000000001" customHeight="1" x14ac:dyDescent="0.25">
      <c r="A17" s="42"/>
      <c r="B17" s="17" t="s">
        <v>44</v>
      </c>
      <c r="C17" s="50">
        <v>39672</v>
      </c>
      <c r="D17" s="51">
        <v>46278</v>
      </c>
      <c r="E17" s="51">
        <v>123104</v>
      </c>
      <c r="F17" s="51">
        <v>114133</v>
      </c>
      <c r="G17" s="281">
        <v>23134</v>
      </c>
      <c r="H17" s="216">
        <v>3175</v>
      </c>
      <c r="I17" s="17"/>
      <c r="J17" s="179">
        <f t="shared" ref="J17:O17" si="12">C17/C16</f>
        <v>0.36559001059761326</v>
      </c>
      <c r="K17" s="52">
        <f t="shared" si="12"/>
        <v>0.52019378842889741</v>
      </c>
      <c r="L17" s="52">
        <f t="shared" si="12"/>
        <v>0.47519493553616921</v>
      </c>
      <c r="M17" s="52">
        <f t="shared" si="12"/>
        <v>0.38282835397862014</v>
      </c>
      <c r="N17" s="250">
        <f t="shared" si="12"/>
        <v>0.24779614177529752</v>
      </c>
      <c r="O17" s="251">
        <f t="shared" si="12"/>
        <v>2.5114498382389001E-2</v>
      </c>
      <c r="P17" s="17"/>
      <c r="Q17" s="135">
        <f t="shared" si="1"/>
        <v>-0.86275611653842832</v>
      </c>
      <c r="R17" s="140">
        <f t="shared" si="3"/>
        <v>-22.268164339290852</v>
      </c>
      <c r="U17" s="45"/>
      <c r="V17"/>
      <c r="W17"/>
      <c r="X17"/>
      <c r="Y17"/>
    </row>
    <row r="18" spans="1:25" s="18" customFormat="1" ht="20.100000000000001" customHeight="1" thickBot="1" x14ac:dyDescent="0.3">
      <c r="A18" s="274"/>
      <c r="B18" s="17" t="s">
        <v>43</v>
      </c>
      <c r="C18" s="50">
        <v>68843</v>
      </c>
      <c r="D18" s="51">
        <v>42685</v>
      </c>
      <c r="E18" s="51">
        <v>135956</v>
      </c>
      <c r="F18" s="51">
        <v>183998</v>
      </c>
      <c r="G18" s="281">
        <v>70225</v>
      </c>
      <c r="H18" s="216">
        <v>123246</v>
      </c>
      <c r="I18" s="17"/>
      <c r="J18" s="179">
        <f t="shared" ref="J18:O18" si="13">C18/C16</f>
        <v>0.6344099894023868</v>
      </c>
      <c r="K18" s="52">
        <f t="shared" si="13"/>
        <v>0.47980621157110259</v>
      </c>
      <c r="L18" s="52">
        <f t="shared" si="13"/>
        <v>0.52480506446383079</v>
      </c>
      <c r="M18" s="52">
        <f t="shared" si="13"/>
        <v>0.61717164602137986</v>
      </c>
      <c r="N18" s="250">
        <f t="shared" si="13"/>
        <v>0.75220385822470248</v>
      </c>
      <c r="O18" s="251">
        <f t="shared" si="13"/>
        <v>0.97488550161761101</v>
      </c>
      <c r="P18" s="17"/>
      <c r="Q18" s="135">
        <f t="shared" si="1"/>
        <v>0.75501601993592027</v>
      </c>
      <c r="R18" s="138">
        <f t="shared" si="3"/>
        <v>22.268164339290852</v>
      </c>
      <c r="U18" s="45"/>
      <c r="V18"/>
      <c r="W18"/>
      <c r="X18"/>
      <c r="Y18"/>
    </row>
    <row r="19" spans="1:25" s="343" customFormat="1" ht="20.100000000000001" customHeight="1" thickBot="1" x14ac:dyDescent="0.3">
      <c r="A19" s="347" t="s">
        <v>19</v>
      </c>
      <c r="B19" s="348"/>
      <c r="C19" s="349">
        <v>33870</v>
      </c>
      <c r="D19" s="350">
        <v>27242</v>
      </c>
      <c r="E19" s="350">
        <v>23820</v>
      </c>
      <c r="F19" s="350">
        <v>29584</v>
      </c>
      <c r="G19" s="421">
        <v>54417</v>
      </c>
      <c r="H19" s="352">
        <v>31020</v>
      </c>
      <c r="J19" s="198">
        <f t="shared" ref="J19:O19" si="14">C19/C46</f>
        <v>3.0864650914874908E-4</v>
      </c>
      <c r="K19" s="37">
        <f t="shared" si="14"/>
        <v>2.4244477746609554E-4</v>
      </c>
      <c r="L19" s="37">
        <f t="shared" si="14"/>
        <v>2.0694350900920139E-4</v>
      </c>
      <c r="M19" s="37">
        <f t="shared" si="14"/>
        <v>2.374324962856028E-4</v>
      </c>
      <c r="N19" s="353">
        <f t="shared" si="14"/>
        <v>4.8585708741046403E-4</v>
      </c>
      <c r="O19" s="354">
        <f t="shared" si="14"/>
        <v>2.6875581367473075E-4</v>
      </c>
      <c r="Q19" s="134">
        <f t="shared" si="1"/>
        <v>-0.42995755003032143</v>
      </c>
      <c r="R19" s="133">
        <f t="shared" si="3"/>
        <v>-2.1710127373573328E-2</v>
      </c>
      <c r="U19" s="355"/>
    </row>
    <row r="20" spans="1:25" s="224" customFormat="1" ht="20.100000000000001" customHeight="1" x14ac:dyDescent="0.25">
      <c r="A20" s="356"/>
      <c r="B20" s="221" t="s">
        <v>44</v>
      </c>
      <c r="C20" s="222">
        <v>21660</v>
      </c>
      <c r="D20" s="223">
        <v>12633</v>
      </c>
      <c r="E20" s="223">
        <v>10045</v>
      </c>
      <c r="F20" s="223">
        <v>19629</v>
      </c>
      <c r="G20" s="422">
        <v>44990</v>
      </c>
      <c r="H20" s="244">
        <v>19703</v>
      </c>
      <c r="I20" s="221"/>
      <c r="J20" s="225">
        <f t="shared" ref="J20:O20" si="15">C20/C19</f>
        <v>0.63950398582816648</v>
      </c>
      <c r="K20" s="226">
        <f t="shared" si="15"/>
        <v>0.46373247191836137</v>
      </c>
      <c r="L20" s="226">
        <f t="shared" si="15"/>
        <v>0.42170445004198154</v>
      </c>
      <c r="M20" s="226">
        <f t="shared" si="15"/>
        <v>0.66350054083288268</v>
      </c>
      <c r="N20" s="252">
        <f t="shared" si="15"/>
        <v>0.82676369516878911</v>
      </c>
      <c r="O20" s="253">
        <f t="shared" si="15"/>
        <v>0.63517085751128299</v>
      </c>
      <c r="P20" s="221"/>
      <c r="Q20" s="135">
        <f t="shared" si="1"/>
        <v>-0.56205823516336961</v>
      </c>
      <c r="R20" s="140">
        <f t="shared" si="3"/>
        <v>-19.159283765750612</v>
      </c>
      <c r="U20" s="357"/>
      <c r="V20" s="343"/>
      <c r="W20" s="343"/>
      <c r="X20" s="343"/>
      <c r="Y20" s="343"/>
    </row>
    <row r="21" spans="1:25" s="224" customFormat="1" ht="20.100000000000001" customHeight="1" thickBot="1" x14ac:dyDescent="0.3">
      <c r="A21" s="358"/>
      <c r="B21" s="221" t="s">
        <v>43</v>
      </c>
      <c r="C21" s="222">
        <v>12210</v>
      </c>
      <c r="D21" s="223">
        <v>14609</v>
      </c>
      <c r="E21" s="223">
        <v>13775</v>
      </c>
      <c r="F21" s="223">
        <v>9955</v>
      </c>
      <c r="G21" s="422">
        <v>9427</v>
      </c>
      <c r="H21" s="244">
        <v>11317</v>
      </c>
      <c r="I21" s="221"/>
      <c r="J21" s="225">
        <f t="shared" ref="J21:O21" si="16">C21/C19</f>
        <v>0.36049601417183347</v>
      </c>
      <c r="K21" s="226">
        <f t="shared" si="16"/>
        <v>0.53626752808163869</v>
      </c>
      <c r="L21" s="226">
        <f t="shared" si="16"/>
        <v>0.57829554995801846</v>
      </c>
      <c r="M21" s="226">
        <f t="shared" si="16"/>
        <v>0.33649945916711738</v>
      </c>
      <c r="N21" s="252">
        <f t="shared" si="16"/>
        <v>0.17323630483121083</v>
      </c>
      <c r="O21" s="253">
        <f t="shared" si="16"/>
        <v>0.36482914248871695</v>
      </c>
      <c r="P21" s="221"/>
      <c r="Q21" s="135">
        <f t="shared" si="1"/>
        <v>0.20048796011456455</v>
      </c>
      <c r="R21" s="138">
        <f t="shared" si="3"/>
        <v>19.159283765750612</v>
      </c>
      <c r="U21" s="357"/>
      <c r="V21" s="343"/>
      <c r="W21" s="343"/>
      <c r="X21" s="343"/>
      <c r="Y21" s="343"/>
    </row>
    <row r="22" spans="1:25" s="343" customFormat="1" ht="20.100000000000001" customHeight="1" thickBot="1" x14ac:dyDescent="0.3">
      <c r="A22" s="347" t="s">
        <v>25</v>
      </c>
      <c r="B22" s="348"/>
      <c r="C22" s="349">
        <v>1062653</v>
      </c>
      <c r="D22" s="350">
        <v>762668</v>
      </c>
      <c r="E22" s="350">
        <v>1066136</v>
      </c>
      <c r="F22" s="350">
        <v>883932</v>
      </c>
      <c r="G22" s="421">
        <v>522329</v>
      </c>
      <c r="H22" s="352">
        <v>376644</v>
      </c>
      <c r="J22" s="198">
        <f t="shared" ref="J22:O22" si="17">C22/C46</f>
        <v>9.6836179181117709E-3</v>
      </c>
      <c r="K22" s="37">
        <f t="shared" si="17"/>
        <v>6.7874926048202104E-3</v>
      </c>
      <c r="L22" s="37">
        <f t="shared" si="17"/>
        <v>9.2623813988679232E-3</v>
      </c>
      <c r="M22" s="37">
        <f t="shared" si="17"/>
        <v>7.0941786542294974E-3</v>
      </c>
      <c r="N22" s="353">
        <f t="shared" si="17"/>
        <v>4.6635655513905631E-3</v>
      </c>
      <c r="O22" s="354">
        <f t="shared" si="17"/>
        <v>3.2632258119182876E-3</v>
      </c>
      <c r="Q22" s="134">
        <f t="shared" si="1"/>
        <v>-0.27891424753364258</v>
      </c>
      <c r="R22" s="133">
        <f t="shared" si="3"/>
        <v>-0.14003397394722755</v>
      </c>
      <c r="U22" s="355"/>
    </row>
    <row r="23" spans="1:25" s="224" customFormat="1" ht="20.100000000000001" customHeight="1" x14ac:dyDescent="0.25">
      <c r="A23" s="356"/>
      <c r="B23" s="221" t="s">
        <v>44</v>
      </c>
      <c r="C23" s="222">
        <v>20984</v>
      </c>
      <c r="D23" s="223">
        <v>45120</v>
      </c>
      <c r="E23" s="223">
        <v>98963</v>
      </c>
      <c r="F23" s="223">
        <v>77778</v>
      </c>
      <c r="G23" s="422">
        <v>28035</v>
      </c>
      <c r="H23" s="244">
        <v>24563</v>
      </c>
      <c r="I23" s="221"/>
      <c r="J23" s="225">
        <f t="shared" ref="J23:O23" si="18">C23/C22</f>
        <v>1.9746803519116778E-2</v>
      </c>
      <c r="K23" s="226">
        <f t="shared" si="18"/>
        <v>5.9160735732979489E-2</v>
      </c>
      <c r="L23" s="226">
        <f t="shared" si="18"/>
        <v>9.2823992436237027E-2</v>
      </c>
      <c r="M23" s="226">
        <f t="shared" si="18"/>
        <v>8.7990931429114461E-2</v>
      </c>
      <c r="N23" s="252">
        <f t="shared" si="18"/>
        <v>5.3673068123730447E-2</v>
      </c>
      <c r="O23" s="253">
        <f t="shared" si="18"/>
        <v>6.5215428893066127E-2</v>
      </c>
      <c r="P23" s="221"/>
      <c r="Q23" s="135">
        <f t="shared" si="1"/>
        <v>-0.12384519350811486</v>
      </c>
      <c r="R23" s="140">
        <f t="shared" si="3"/>
        <v>1.154236076933568</v>
      </c>
      <c r="U23" s="357"/>
      <c r="V23" s="343"/>
      <c r="W23" s="343"/>
      <c r="X23" s="343"/>
      <c r="Y23" s="343"/>
    </row>
    <row r="24" spans="1:25" s="224" customFormat="1" ht="20.100000000000001" customHeight="1" thickBot="1" x14ac:dyDescent="0.3">
      <c r="A24" s="358"/>
      <c r="B24" s="221" t="s">
        <v>43</v>
      </c>
      <c r="C24" s="222">
        <v>1041669</v>
      </c>
      <c r="D24" s="223">
        <v>717548</v>
      </c>
      <c r="E24" s="223">
        <v>967173</v>
      </c>
      <c r="F24" s="223">
        <v>806154</v>
      </c>
      <c r="G24" s="422">
        <v>494294</v>
      </c>
      <c r="H24" s="244">
        <v>352081</v>
      </c>
      <c r="I24" s="221"/>
      <c r="J24" s="225">
        <f t="shared" ref="J24:O24" si="19">C24/C22</f>
        <v>0.98025319648088327</v>
      </c>
      <c r="K24" s="226">
        <f t="shared" si="19"/>
        <v>0.94083926426702047</v>
      </c>
      <c r="L24" s="226">
        <f t="shared" si="19"/>
        <v>0.90717600756376293</v>
      </c>
      <c r="M24" s="226">
        <f t="shared" si="19"/>
        <v>0.91200906857088559</v>
      </c>
      <c r="N24" s="252">
        <f t="shared" si="19"/>
        <v>0.94632693187626959</v>
      </c>
      <c r="O24" s="253">
        <f t="shared" si="19"/>
        <v>0.93478457110693391</v>
      </c>
      <c r="P24" s="221"/>
      <c r="Q24" s="135">
        <f t="shared" si="1"/>
        <v>-0.28770933897639867</v>
      </c>
      <c r="R24" s="138">
        <f t="shared" si="3"/>
        <v>-1.154236076933568</v>
      </c>
      <c r="V24" s="343"/>
      <c r="W24" s="343"/>
      <c r="X24" s="343"/>
      <c r="Y24" s="343"/>
    </row>
    <row r="25" spans="1:25" s="343" customFormat="1" ht="20.100000000000001" customHeight="1" thickBot="1" x14ac:dyDescent="0.3">
      <c r="A25" s="347" t="s">
        <v>26</v>
      </c>
      <c r="B25" s="348"/>
      <c r="C25" s="349">
        <v>6243657</v>
      </c>
      <c r="D25" s="350">
        <v>5984241</v>
      </c>
      <c r="E25" s="350">
        <v>6482985</v>
      </c>
      <c r="F25" s="350">
        <v>6587279</v>
      </c>
      <c r="G25" s="421">
        <v>5490780</v>
      </c>
      <c r="H25" s="352">
        <v>5300953</v>
      </c>
      <c r="J25" s="198">
        <f t="shared" ref="J25:O25" si="20">C25/C46</f>
        <v>5.6896455192564255E-2</v>
      </c>
      <c r="K25" s="37">
        <f t="shared" si="20"/>
        <v>5.3257762923004374E-2</v>
      </c>
      <c r="L25" s="37">
        <f t="shared" si="20"/>
        <v>5.6322907840219039E-2</v>
      </c>
      <c r="M25" s="37">
        <f t="shared" si="20"/>
        <v>5.2867566816513292E-2</v>
      </c>
      <c r="N25" s="353">
        <f t="shared" si="20"/>
        <v>4.9023914923858866E-2</v>
      </c>
      <c r="O25" s="354">
        <f t="shared" si="20"/>
        <v>4.5927206214265145E-2</v>
      </c>
      <c r="Q25" s="134">
        <f t="shared" si="1"/>
        <v>-3.4571955168482438E-2</v>
      </c>
      <c r="R25" s="133">
        <f t="shared" si="3"/>
        <v>-0.30967087095937207</v>
      </c>
      <c r="U25" s="359"/>
    </row>
    <row r="26" spans="1:25" s="224" customFormat="1" ht="20.100000000000001" customHeight="1" x14ac:dyDescent="0.25">
      <c r="A26" s="356"/>
      <c r="B26" s="221" t="s">
        <v>44</v>
      </c>
      <c r="C26" s="222">
        <v>2635220</v>
      </c>
      <c r="D26" s="223">
        <v>1598559</v>
      </c>
      <c r="E26" s="223">
        <v>1978945</v>
      </c>
      <c r="F26" s="223">
        <v>2189491</v>
      </c>
      <c r="G26" s="422">
        <v>1189901</v>
      </c>
      <c r="H26" s="244">
        <v>958038</v>
      </c>
      <c r="I26" s="221"/>
      <c r="J26" s="225">
        <f t="shared" ref="J26:O26" si="21">C26/C25</f>
        <v>0.42206354384938188</v>
      </c>
      <c r="K26" s="226">
        <f t="shared" si="21"/>
        <v>0.26712811198613157</v>
      </c>
      <c r="L26" s="226">
        <f t="shared" si="21"/>
        <v>0.30525213308375693</v>
      </c>
      <c r="M26" s="226">
        <f t="shared" si="21"/>
        <v>0.33238170115460419</v>
      </c>
      <c r="N26" s="252">
        <f t="shared" si="21"/>
        <v>0.21670891931565278</v>
      </c>
      <c r="O26" s="253">
        <f t="shared" si="21"/>
        <v>0.18072938960220927</v>
      </c>
      <c r="P26" s="221"/>
      <c r="Q26" s="135">
        <f t="shared" si="1"/>
        <v>-0.19485906810734674</v>
      </c>
      <c r="R26" s="140">
        <f t="shared" si="3"/>
        <v>-3.597952971344351</v>
      </c>
      <c r="U26" s="221"/>
      <c r="V26" s="343"/>
      <c r="W26" s="343"/>
      <c r="X26" s="343"/>
      <c r="Y26" s="343"/>
    </row>
    <row r="27" spans="1:25" s="224" customFormat="1" ht="20.100000000000001" customHeight="1" thickBot="1" x14ac:dyDescent="0.3">
      <c r="A27" s="358"/>
      <c r="B27" s="221" t="s">
        <v>43</v>
      </c>
      <c r="C27" s="222">
        <v>3608437</v>
      </c>
      <c r="D27" s="223">
        <v>4385682</v>
      </c>
      <c r="E27" s="223">
        <v>4504040</v>
      </c>
      <c r="F27" s="223">
        <v>4397788</v>
      </c>
      <c r="G27" s="422">
        <v>4300879</v>
      </c>
      <c r="H27" s="244">
        <v>4342915</v>
      </c>
      <c r="I27" s="221"/>
      <c r="J27" s="225">
        <f t="shared" ref="J27:O27" si="22">C27/C25</f>
        <v>0.57793645615061817</v>
      </c>
      <c r="K27" s="226">
        <f t="shared" si="22"/>
        <v>0.73287188801386838</v>
      </c>
      <c r="L27" s="226">
        <f t="shared" si="22"/>
        <v>0.69474786691624302</v>
      </c>
      <c r="M27" s="226">
        <f t="shared" si="22"/>
        <v>0.66761829884539581</v>
      </c>
      <c r="N27" s="252">
        <f t="shared" si="22"/>
        <v>0.78329108068434716</v>
      </c>
      <c r="O27" s="253">
        <f t="shared" si="22"/>
        <v>0.8192706103977907</v>
      </c>
      <c r="P27" s="221"/>
      <c r="Q27" s="135">
        <f t="shared" si="1"/>
        <v>9.7738160036587862E-3</v>
      </c>
      <c r="R27" s="138">
        <f t="shared" si="3"/>
        <v>3.5979529713443537</v>
      </c>
      <c r="V27" s="343"/>
      <c r="W27" s="343"/>
      <c r="X27" s="343"/>
      <c r="Y27" s="343"/>
    </row>
    <row r="28" spans="1:25" ht="20.100000000000001" customHeight="1" thickBot="1" x14ac:dyDescent="0.3">
      <c r="A28" s="22" t="s">
        <v>14</v>
      </c>
      <c r="B28" s="23"/>
      <c r="C28" s="29">
        <v>372565</v>
      </c>
      <c r="D28" s="30">
        <v>415358</v>
      </c>
      <c r="E28" s="30">
        <v>770569</v>
      </c>
      <c r="F28" s="30">
        <v>903668</v>
      </c>
      <c r="G28" s="412">
        <v>848363</v>
      </c>
      <c r="H28" s="215">
        <v>969075</v>
      </c>
      <c r="J28" s="178">
        <f t="shared" ref="J28:O28" si="23">C28/C46</f>
        <v>3.3950660372306972E-3</v>
      </c>
      <c r="K28" s="40">
        <f t="shared" si="23"/>
        <v>3.6965486336819073E-3</v>
      </c>
      <c r="L28" s="40">
        <f t="shared" si="23"/>
        <v>6.6945530140097107E-3</v>
      </c>
      <c r="M28" s="40">
        <f t="shared" si="23"/>
        <v>7.2525739945043972E-3</v>
      </c>
      <c r="N28" s="248">
        <f t="shared" si="23"/>
        <v>7.5745295816896097E-3</v>
      </c>
      <c r="O28" s="249">
        <f t="shared" si="23"/>
        <v>8.3960199915164308E-3</v>
      </c>
      <c r="Q28" s="134">
        <f t="shared" si="1"/>
        <v>0.14228814788009378</v>
      </c>
      <c r="R28" s="133">
        <f t="shared" si="3"/>
        <v>8.2149040982682109E-2</v>
      </c>
      <c r="U28" s="1"/>
    </row>
    <row r="29" spans="1:25" s="18" customFormat="1" ht="20.100000000000001" customHeight="1" x14ac:dyDescent="0.25">
      <c r="A29" s="42"/>
      <c r="B29" s="17" t="s">
        <v>44</v>
      </c>
      <c r="C29" s="50">
        <v>116567</v>
      </c>
      <c r="D29" s="51">
        <v>165876</v>
      </c>
      <c r="E29" s="51">
        <v>524149</v>
      </c>
      <c r="F29" s="51">
        <v>593143</v>
      </c>
      <c r="G29" s="281">
        <v>450571</v>
      </c>
      <c r="H29" s="216">
        <v>361229</v>
      </c>
      <c r="I29" s="17"/>
      <c r="J29" s="179">
        <f t="shared" ref="J29:O29" si="24">C29/C28</f>
        <v>0.31287694764671936</v>
      </c>
      <c r="K29" s="52">
        <f t="shared" si="24"/>
        <v>0.39935669952185826</v>
      </c>
      <c r="L29" s="52">
        <f t="shared" si="24"/>
        <v>0.68021033807485121</v>
      </c>
      <c r="M29" s="52">
        <f t="shared" si="24"/>
        <v>0.65637269439661472</v>
      </c>
      <c r="N29" s="250">
        <f t="shared" si="24"/>
        <v>0.53110637781232795</v>
      </c>
      <c r="O29" s="251">
        <f t="shared" si="24"/>
        <v>0.37275649459536153</v>
      </c>
      <c r="P29" s="17"/>
      <c r="Q29" s="135">
        <f t="shared" si="1"/>
        <v>-0.19828617465393911</v>
      </c>
      <c r="R29" s="140">
        <f t="shared" si="3"/>
        <v>-15.834988321696642</v>
      </c>
      <c r="U29" s="17"/>
      <c r="V29"/>
      <c r="W29"/>
      <c r="X29"/>
      <c r="Y29"/>
    </row>
    <row r="30" spans="1:25" s="18" customFormat="1" ht="20.100000000000001" customHeight="1" thickBot="1" x14ac:dyDescent="0.3">
      <c r="A30" s="274"/>
      <c r="B30" s="17" t="s">
        <v>43</v>
      </c>
      <c r="C30" s="50">
        <v>255998</v>
      </c>
      <c r="D30" s="51">
        <v>249482</v>
      </c>
      <c r="E30" s="51">
        <v>246420</v>
      </c>
      <c r="F30" s="51">
        <v>310525</v>
      </c>
      <c r="G30" s="281">
        <v>397792</v>
      </c>
      <c r="H30" s="216">
        <v>607846</v>
      </c>
      <c r="I30" s="17"/>
      <c r="J30" s="179">
        <f t="shared" ref="J30:O30" si="25">C30/C28</f>
        <v>0.68712305235328064</v>
      </c>
      <c r="K30" s="52">
        <f t="shared" si="25"/>
        <v>0.60064330047814174</v>
      </c>
      <c r="L30" s="52">
        <f t="shared" si="25"/>
        <v>0.31978966192514879</v>
      </c>
      <c r="M30" s="52">
        <f t="shared" si="25"/>
        <v>0.34362730560338534</v>
      </c>
      <c r="N30" s="250">
        <f t="shared" si="25"/>
        <v>0.468893622187672</v>
      </c>
      <c r="O30" s="251">
        <f t="shared" si="25"/>
        <v>0.62724350540463847</v>
      </c>
      <c r="P30" s="17"/>
      <c r="Q30" s="135">
        <f t="shared" si="1"/>
        <v>0.52804983508969516</v>
      </c>
      <c r="R30" s="138">
        <f t="shared" si="3"/>
        <v>15.834988321696647</v>
      </c>
      <c r="V30"/>
      <c r="W30"/>
      <c r="X30"/>
      <c r="Y30"/>
    </row>
    <row r="31" spans="1:25" ht="20.100000000000001" customHeight="1" thickBot="1" x14ac:dyDescent="0.3">
      <c r="A31" s="22" t="s">
        <v>9</v>
      </c>
      <c r="B31" s="23"/>
      <c r="C31" s="29">
        <v>3895621</v>
      </c>
      <c r="D31" s="30">
        <v>4806982</v>
      </c>
      <c r="E31" s="30">
        <v>5482162</v>
      </c>
      <c r="F31" s="30">
        <v>5289946</v>
      </c>
      <c r="G31" s="412">
        <v>4587955</v>
      </c>
      <c r="H31" s="215">
        <v>5044984</v>
      </c>
      <c r="J31" s="178">
        <f t="shared" ref="J31:O31" si="26">C31/C46</f>
        <v>3.5499551893019163E-2</v>
      </c>
      <c r="K31" s="40">
        <f t="shared" si="26"/>
        <v>4.2780547730472317E-2</v>
      </c>
      <c r="L31" s="40">
        <f t="shared" si="26"/>
        <v>4.7627953032615515E-2</v>
      </c>
      <c r="M31" s="40">
        <f t="shared" si="26"/>
        <v>4.2455553136696841E-2</v>
      </c>
      <c r="N31" s="248">
        <f t="shared" si="26"/>
        <v>4.0963126476473814E-2</v>
      </c>
      <c r="O31" s="249">
        <f t="shared" si="26"/>
        <v>4.3709502898001219E-2</v>
      </c>
      <c r="Q31" s="134">
        <f t="shared" si="1"/>
        <v>9.9614970068363798E-2</v>
      </c>
      <c r="R31" s="133">
        <f t="shared" si="3"/>
        <v>0.2746376421527405</v>
      </c>
      <c r="U31" s="1"/>
    </row>
    <row r="32" spans="1:25" s="18" customFormat="1" ht="20.100000000000001" customHeight="1" x14ac:dyDescent="0.25">
      <c r="A32" s="42"/>
      <c r="B32" s="17" t="s">
        <v>44</v>
      </c>
      <c r="C32" s="50">
        <v>911333</v>
      </c>
      <c r="D32" s="51">
        <v>970213</v>
      </c>
      <c r="E32" s="51">
        <v>1020274</v>
      </c>
      <c r="F32" s="51">
        <v>871643</v>
      </c>
      <c r="G32" s="281">
        <v>283746</v>
      </c>
      <c r="H32" s="216">
        <v>593832</v>
      </c>
      <c r="I32" s="17"/>
      <c r="J32" s="179">
        <f t="shared" ref="J32:O32" si="27">C32/C31</f>
        <v>0.2339377983638552</v>
      </c>
      <c r="K32" s="52">
        <f t="shared" si="27"/>
        <v>0.20183412378078386</v>
      </c>
      <c r="L32" s="52">
        <f t="shared" si="27"/>
        <v>0.1861079625155185</v>
      </c>
      <c r="M32" s="52">
        <f t="shared" si="27"/>
        <v>0.16477351564647352</v>
      </c>
      <c r="N32" s="250">
        <f t="shared" si="27"/>
        <v>6.1845855070505266E-2</v>
      </c>
      <c r="O32" s="251">
        <f t="shared" si="27"/>
        <v>0.11770740997394639</v>
      </c>
      <c r="P32" s="17"/>
      <c r="Q32" s="135">
        <f t="shared" si="1"/>
        <v>1.0928295024423251</v>
      </c>
      <c r="R32" s="140">
        <f t="shared" si="3"/>
        <v>5.5861554903441126</v>
      </c>
      <c r="U32" s="17"/>
      <c r="V32"/>
      <c r="W32"/>
      <c r="X32"/>
      <c r="Y32"/>
    </row>
    <row r="33" spans="1:25" s="18" customFormat="1" ht="20.100000000000001" customHeight="1" thickBot="1" x14ac:dyDescent="0.3">
      <c r="A33" s="274"/>
      <c r="B33" s="17" t="s">
        <v>43</v>
      </c>
      <c r="C33" s="50">
        <v>2984288</v>
      </c>
      <c r="D33" s="51">
        <v>3836769</v>
      </c>
      <c r="E33" s="51">
        <v>4461888</v>
      </c>
      <c r="F33" s="51">
        <v>4418303</v>
      </c>
      <c r="G33" s="281">
        <v>4304209</v>
      </c>
      <c r="H33" s="216">
        <v>4451152</v>
      </c>
      <c r="I33" s="17"/>
      <c r="J33" s="179">
        <f t="shared" ref="J33:O33" si="28">C33/C31</f>
        <v>0.7660622016361448</v>
      </c>
      <c r="K33" s="52">
        <f t="shared" si="28"/>
        <v>0.79816587621921609</v>
      </c>
      <c r="L33" s="52">
        <f t="shared" si="28"/>
        <v>0.81389203748448147</v>
      </c>
      <c r="M33" s="52">
        <f t="shared" si="28"/>
        <v>0.83522648435352653</v>
      </c>
      <c r="N33" s="250">
        <f t="shared" si="28"/>
        <v>0.93815414492949478</v>
      </c>
      <c r="O33" s="251">
        <f t="shared" si="28"/>
        <v>0.88229259002605365</v>
      </c>
      <c r="P33" s="17"/>
      <c r="Q33" s="135">
        <f t="shared" si="1"/>
        <v>3.4139373808288583E-2</v>
      </c>
      <c r="R33" s="138">
        <f t="shared" si="3"/>
        <v>-5.5861554903441135</v>
      </c>
      <c r="V33"/>
      <c r="W33"/>
      <c r="X33"/>
      <c r="Y33"/>
    </row>
    <row r="34" spans="1:25" s="343" customFormat="1" ht="20.100000000000001" customHeight="1" thickBot="1" x14ac:dyDescent="0.3">
      <c r="A34" s="347" t="s">
        <v>12</v>
      </c>
      <c r="B34" s="348"/>
      <c r="C34" s="349">
        <v>4845416</v>
      </c>
      <c r="D34" s="350">
        <v>5201550</v>
      </c>
      <c r="E34" s="350">
        <v>5167240</v>
      </c>
      <c r="F34" s="350">
        <v>10234310</v>
      </c>
      <c r="G34" s="421">
        <v>8944478</v>
      </c>
      <c r="H34" s="352">
        <v>8605083</v>
      </c>
      <c r="J34" s="198">
        <f t="shared" ref="J34:O34" si="29">C34/C46</f>
        <v>4.4154730846575001E-2</v>
      </c>
      <c r="K34" s="37">
        <f t="shared" si="29"/>
        <v>4.6292072249789637E-2</v>
      </c>
      <c r="L34" s="37">
        <f t="shared" si="29"/>
        <v>4.4891972186931396E-2</v>
      </c>
      <c r="M34" s="37">
        <f t="shared" si="29"/>
        <v>8.2137566625902769E-2</v>
      </c>
      <c r="N34" s="353">
        <f t="shared" si="29"/>
        <v>7.9859934018541495E-2</v>
      </c>
      <c r="O34" s="354">
        <f t="shared" si="29"/>
        <v>7.4554032346988805E-2</v>
      </c>
      <c r="Q34" s="134">
        <f t="shared" si="1"/>
        <v>-3.7944640257374436E-2</v>
      </c>
      <c r="R34" s="133">
        <f t="shared" si="3"/>
        <v>-0.53059016715526908</v>
      </c>
      <c r="U34" s="359"/>
    </row>
    <row r="35" spans="1:25" s="224" customFormat="1" ht="20.100000000000001" customHeight="1" x14ac:dyDescent="0.25">
      <c r="A35" s="356"/>
      <c r="B35" s="221" t="s">
        <v>44</v>
      </c>
      <c r="C35" s="222">
        <v>1445066</v>
      </c>
      <c r="D35" s="223">
        <v>1634472</v>
      </c>
      <c r="E35" s="223">
        <v>1559489</v>
      </c>
      <c r="F35" s="223">
        <v>3756785</v>
      </c>
      <c r="G35" s="422">
        <v>2133360</v>
      </c>
      <c r="H35" s="244">
        <v>1792914</v>
      </c>
      <c r="I35" s="221"/>
      <c r="J35" s="225">
        <f t="shared" ref="J35:O35" si="30">C35/C34</f>
        <v>0.2982336294757767</v>
      </c>
      <c r="K35" s="226">
        <f t="shared" si="30"/>
        <v>0.31422787438359717</v>
      </c>
      <c r="L35" s="226">
        <f t="shared" si="30"/>
        <v>0.30180309023772844</v>
      </c>
      <c r="M35" s="226">
        <f t="shared" si="30"/>
        <v>0.3670775069350059</v>
      </c>
      <c r="N35" s="252">
        <f t="shared" si="30"/>
        <v>0.23851140334852408</v>
      </c>
      <c r="O35" s="253">
        <f t="shared" si="30"/>
        <v>0.20835522446442412</v>
      </c>
      <c r="P35" s="221"/>
      <c r="Q35" s="135">
        <f t="shared" si="1"/>
        <v>-0.15958206772415345</v>
      </c>
      <c r="R35" s="140">
        <f t="shared" si="3"/>
        <v>-3.0156178884099964</v>
      </c>
      <c r="U35" s="221"/>
      <c r="V35" s="343"/>
      <c r="W35" s="343"/>
      <c r="X35" s="343"/>
      <c r="Y35" s="343"/>
    </row>
    <row r="36" spans="1:25" s="224" customFormat="1" ht="20.100000000000001" customHeight="1" thickBot="1" x14ac:dyDescent="0.3">
      <c r="A36" s="358"/>
      <c r="B36" s="221" t="s">
        <v>43</v>
      </c>
      <c r="C36" s="222">
        <v>3400350</v>
      </c>
      <c r="D36" s="223">
        <v>3567078</v>
      </c>
      <c r="E36" s="223">
        <v>3607751</v>
      </c>
      <c r="F36" s="223">
        <v>6477525</v>
      </c>
      <c r="G36" s="422">
        <v>6811118</v>
      </c>
      <c r="H36" s="244">
        <v>6812169</v>
      </c>
      <c r="I36" s="221"/>
      <c r="J36" s="225">
        <f t="shared" ref="J36:O36" si="31">C36/C34</f>
        <v>0.7017663705242233</v>
      </c>
      <c r="K36" s="226">
        <f t="shared" si="31"/>
        <v>0.68577212561640277</v>
      </c>
      <c r="L36" s="226">
        <f t="shared" si="31"/>
        <v>0.69819690976227156</v>
      </c>
      <c r="M36" s="226">
        <f t="shared" si="31"/>
        <v>0.63292249306499415</v>
      </c>
      <c r="N36" s="252">
        <f t="shared" si="31"/>
        <v>0.76148859665147595</v>
      </c>
      <c r="O36" s="253">
        <f t="shared" si="31"/>
        <v>0.79164477553557588</v>
      </c>
      <c r="P36" s="221"/>
      <c r="Q36" s="135">
        <f t="shared" si="1"/>
        <v>1.5430653234902112E-4</v>
      </c>
      <c r="R36" s="138">
        <f t="shared" si="3"/>
        <v>3.0156178884099938</v>
      </c>
      <c r="V36" s="343"/>
      <c r="W36" s="343"/>
      <c r="X36" s="343"/>
      <c r="Y36" s="343"/>
    </row>
    <row r="37" spans="1:25" ht="20.100000000000001" customHeight="1" thickBot="1" x14ac:dyDescent="0.3">
      <c r="A37" s="22" t="s">
        <v>11</v>
      </c>
      <c r="B37" s="23"/>
      <c r="C37" s="29">
        <v>14042265</v>
      </c>
      <c r="D37" s="30">
        <v>14810295</v>
      </c>
      <c r="E37" s="30">
        <v>17624800</v>
      </c>
      <c r="F37" s="30">
        <v>20081558</v>
      </c>
      <c r="G37" s="412">
        <v>20605445</v>
      </c>
      <c r="H37" s="215">
        <v>21792324</v>
      </c>
      <c r="J37" s="178">
        <f t="shared" ref="J37:O37" si="32">C37/C46</f>
        <v>0.12796268298764862</v>
      </c>
      <c r="K37" s="40">
        <f t="shared" si="32"/>
        <v>0.13180672033926391</v>
      </c>
      <c r="L37" s="40">
        <f t="shared" si="32"/>
        <v>0.15312082105732044</v>
      </c>
      <c r="M37" s="40">
        <f t="shared" si="32"/>
        <v>0.16116868730543932</v>
      </c>
      <c r="N37" s="248">
        <f t="shared" si="32"/>
        <v>0.18397378562758898</v>
      </c>
      <c r="O37" s="249">
        <f t="shared" si="32"/>
        <v>0.18880766500591112</v>
      </c>
      <c r="Q37" s="134">
        <f t="shared" si="1"/>
        <v>5.7600260513665201E-2</v>
      </c>
      <c r="R37" s="133">
        <f t="shared" si="3"/>
        <v>0.48338793783221368</v>
      </c>
      <c r="U37" s="1"/>
    </row>
    <row r="38" spans="1:25" s="18" customFormat="1" ht="20.100000000000001" customHeight="1" x14ac:dyDescent="0.25">
      <c r="A38" s="42"/>
      <c r="B38" s="17" t="s">
        <v>44</v>
      </c>
      <c r="C38" s="50">
        <v>1651293</v>
      </c>
      <c r="D38" s="51">
        <v>1613259</v>
      </c>
      <c r="E38" s="51">
        <v>1717556</v>
      </c>
      <c r="F38" s="51">
        <v>2470653</v>
      </c>
      <c r="G38" s="281">
        <v>1398091</v>
      </c>
      <c r="H38" s="216">
        <v>1173178</v>
      </c>
      <c r="I38" s="17"/>
      <c r="J38" s="179">
        <f t="shared" ref="J38:O38" si="33">C38/C37</f>
        <v>0.11759449063238729</v>
      </c>
      <c r="K38" s="52">
        <f t="shared" si="33"/>
        <v>0.10892821513683557</v>
      </c>
      <c r="L38" s="52">
        <f t="shared" si="33"/>
        <v>9.7451091643593113E-2</v>
      </c>
      <c r="M38" s="52">
        <f t="shared" si="33"/>
        <v>0.12303094212112427</v>
      </c>
      <c r="N38" s="250">
        <f t="shared" si="33"/>
        <v>6.785056085903507E-2</v>
      </c>
      <c r="O38" s="257">
        <f t="shared" si="33"/>
        <v>5.383446024389138E-2</v>
      </c>
      <c r="P38" s="17"/>
      <c r="Q38" s="135">
        <f t="shared" si="1"/>
        <v>-0.1608715026418166</v>
      </c>
      <c r="R38" s="140">
        <f t="shared" si="3"/>
        <v>-1.401610061514369</v>
      </c>
      <c r="U38" s="17"/>
      <c r="V38"/>
      <c r="W38"/>
      <c r="X38"/>
      <c r="Y38"/>
    </row>
    <row r="39" spans="1:25" s="18" customFormat="1" ht="20.100000000000001" customHeight="1" thickBot="1" x14ac:dyDescent="0.3">
      <c r="A39" s="274"/>
      <c r="B39" s="17" t="s">
        <v>43</v>
      </c>
      <c r="C39" s="50">
        <v>12390972</v>
      </c>
      <c r="D39" s="51">
        <v>13197036</v>
      </c>
      <c r="E39" s="51">
        <v>15907244</v>
      </c>
      <c r="F39" s="51">
        <v>17610905</v>
      </c>
      <c r="G39" s="281">
        <v>19207354</v>
      </c>
      <c r="H39" s="216">
        <v>20619146</v>
      </c>
      <c r="I39" s="17"/>
      <c r="J39" s="179">
        <f t="shared" ref="J39:O39" si="34">C39/C37</f>
        <v>0.88240550936761275</v>
      </c>
      <c r="K39" s="52">
        <f t="shared" si="34"/>
        <v>0.89107178486316441</v>
      </c>
      <c r="L39" s="52">
        <f t="shared" si="34"/>
        <v>0.90254890835640689</v>
      </c>
      <c r="M39" s="52">
        <f t="shared" si="34"/>
        <v>0.87696905787887569</v>
      </c>
      <c r="N39" s="250">
        <f t="shared" si="34"/>
        <v>0.93214943914096493</v>
      </c>
      <c r="O39" s="251">
        <f t="shared" si="34"/>
        <v>0.94616553975610862</v>
      </c>
      <c r="P39" s="17"/>
      <c r="Q39" s="135">
        <f t="shared" si="1"/>
        <v>7.3502680275481985E-2</v>
      </c>
      <c r="R39" s="138">
        <f t="shared" si="3"/>
        <v>1.401610061514369</v>
      </c>
      <c r="V39"/>
      <c r="W39"/>
      <c r="X39"/>
      <c r="Y39"/>
    </row>
    <row r="40" spans="1:25" ht="20.100000000000001" customHeight="1" thickBot="1" x14ac:dyDescent="0.3">
      <c r="A40" s="22" t="s">
        <v>6</v>
      </c>
      <c r="B40" s="23"/>
      <c r="C40" s="29">
        <v>47928070</v>
      </c>
      <c r="D40" s="30">
        <v>45576684</v>
      </c>
      <c r="E40" s="30">
        <v>43835850</v>
      </c>
      <c r="F40" s="30">
        <v>45113270</v>
      </c>
      <c r="G40" s="412">
        <v>38329383</v>
      </c>
      <c r="H40" s="215">
        <v>39213524</v>
      </c>
      <c r="J40" s="178">
        <f t="shared" ref="J40:O40" si="35">C40/C46</f>
        <v>0.43675321806131939</v>
      </c>
      <c r="K40" s="40">
        <f t="shared" si="35"/>
        <v>0.40561739262985674</v>
      </c>
      <c r="L40" s="40">
        <f t="shared" si="35"/>
        <v>0.38083730560037787</v>
      </c>
      <c r="M40" s="40">
        <f t="shared" si="35"/>
        <v>0.36206585693977811</v>
      </c>
      <c r="N40" s="248">
        <f t="shared" si="35"/>
        <v>0.34222030590845059</v>
      </c>
      <c r="O40" s="249">
        <f t="shared" si="35"/>
        <v>0.33974411830024442</v>
      </c>
      <c r="Q40" s="134">
        <f t="shared" si="1"/>
        <v>2.3066924922845743E-2</v>
      </c>
      <c r="R40" s="133">
        <f t="shared" si="3"/>
        <v>-0.24761876082061707</v>
      </c>
      <c r="U40" s="1"/>
    </row>
    <row r="41" spans="1:25" s="18" customFormat="1" ht="20.100000000000001" customHeight="1" x14ac:dyDescent="0.25">
      <c r="A41" s="42"/>
      <c r="B41" s="17" t="s">
        <v>44</v>
      </c>
      <c r="C41" s="50">
        <v>9967668</v>
      </c>
      <c r="D41" s="51">
        <v>10737419</v>
      </c>
      <c r="E41" s="51">
        <v>11617205</v>
      </c>
      <c r="F41" s="51">
        <v>12516189</v>
      </c>
      <c r="G41" s="281">
        <v>6007550</v>
      </c>
      <c r="H41" s="246">
        <v>5041668</v>
      </c>
      <c r="I41" s="17"/>
      <c r="J41" s="179">
        <f t="shared" ref="J41:O41" si="36">C41/C40</f>
        <v>0.20797140381409057</v>
      </c>
      <c r="K41" s="52">
        <f t="shared" si="36"/>
        <v>0.23559017588905765</v>
      </c>
      <c r="L41" s="52">
        <f t="shared" si="36"/>
        <v>0.2650160770237146</v>
      </c>
      <c r="M41" s="52">
        <f t="shared" si="36"/>
        <v>0.2774391880703837</v>
      </c>
      <c r="N41" s="250">
        <f t="shared" si="36"/>
        <v>0.15673484751893868</v>
      </c>
      <c r="O41" s="251">
        <f t="shared" si="36"/>
        <v>0.12856962307187694</v>
      </c>
      <c r="P41" s="17"/>
      <c r="Q41" s="135">
        <f t="shared" si="1"/>
        <v>-0.16077802099025393</v>
      </c>
      <c r="R41" s="140">
        <f t="shared" si="3"/>
        <v>-2.8165224447061736</v>
      </c>
      <c r="U41" s="17"/>
      <c r="V41"/>
      <c r="W41"/>
      <c r="X41"/>
      <c r="Y41"/>
    </row>
    <row r="42" spans="1:25" s="18" customFormat="1" ht="20.100000000000001" customHeight="1" thickBot="1" x14ac:dyDescent="0.3">
      <c r="A42" s="274"/>
      <c r="B42" s="17" t="s">
        <v>43</v>
      </c>
      <c r="C42" s="50">
        <v>37960402</v>
      </c>
      <c r="D42" s="51">
        <v>34839265</v>
      </c>
      <c r="E42" s="51">
        <v>32218645</v>
      </c>
      <c r="F42" s="51">
        <v>32597081</v>
      </c>
      <c r="G42" s="281">
        <v>32321833</v>
      </c>
      <c r="H42" s="216">
        <v>34171856</v>
      </c>
      <c r="I42" s="17"/>
      <c r="J42" s="179">
        <f t="shared" ref="J42:O42" si="37">C42/C40</f>
        <v>0.79202859618590937</v>
      </c>
      <c r="K42" s="52">
        <f t="shared" si="37"/>
        <v>0.76440982411094238</v>
      </c>
      <c r="L42" s="52">
        <f t="shared" si="37"/>
        <v>0.73498392297628534</v>
      </c>
      <c r="M42" s="52">
        <f t="shared" si="37"/>
        <v>0.7225608119296163</v>
      </c>
      <c r="N42" s="250">
        <f t="shared" si="37"/>
        <v>0.84326515248106138</v>
      </c>
      <c r="O42" s="251">
        <f t="shared" si="37"/>
        <v>0.87143037692812308</v>
      </c>
      <c r="P42" s="17"/>
      <c r="Q42" s="135">
        <f t="shared" si="1"/>
        <v>5.7237564466099435E-2</v>
      </c>
      <c r="R42" s="138">
        <f t="shared" si="3"/>
        <v>2.816522444706171</v>
      </c>
      <c r="V42"/>
      <c r="W42"/>
      <c r="X42"/>
      <c r="Y42"/>
    </row>
    <row r="43" spans="1:25" ht="20.100000000000001" customHeight="1" thickBot="1" x14ac:dyDescent="0.3">
      <c r="A43" s="22" t="s">
        <v>7</v>
      </c>
      <c r="B43" s="23"/>
      <c r="C43" s="29">
        <v>286172</v>
      </c>
      <c r="D43" s="30">
        <v>394480</v>
      </c>
      <c r="E43" s="30">
        <v>483510</v>
      </c>
      <c r="F43" s="30">
        <v>414991</v>
      </c>
      <c r="G43" s="412">
        <v>225289</v>
      </c>
      <c r="H43" s="215">
        <v>216596</v>
      </c>
      <c r="J43" s="178">
        <f t="shared" ref="J43:O43" si="38">C43/C46</f>
        <v>2.6077941782142256E-3</v>
      </c>
      <c r="K43" s="40">
        <f t="shared" si="38"/>
        <v>3.5107413484628653E-3</v>
      </c>
      <c r="L43" s="40">
        <f t="shared" si="38"/>
        <v>4.2006404719159935E-3</v>
      </c>
      <c r="M43" s="40">
        <f t="shared" si="38"/>
        <v>3.3305958986634189E-3</v>
      </c>
      <c r="N43" s="248">
        <f t="shared" si="38"/>
        <v>2.0114717343039132E-3</v>
      </c>
      <c r="O43" s="249">
        <f t="shared" si="38"/>
        <v>1.8765775054381682E-3</v>
      </c>
      <c r="Q43" s="134">
        <f t="shared" si="1"/>
        <v>-3.8585993989941808E-2</v>
      </c>
      <c r="R43" s="133">
        <f t="shared" si="3"/>
        <v>-1.3489422886574492E-2</v>
      </c>
      <c r="U43" s="1"/>
    </row>
    <row r="44" spans="1:25" s="18" customFormat="1" ht="20.100000000000001" customHeight="1" x14ac:dyDescent="0.25">
      <c r="A44" s="42"/>
      <c r="B44" s="17" t="s">
        <v>44</v>
      </c>
      <c r="C44" s="50">
        <v>193958</v>
      </c>
      <c r="D44" s="51">
        <v>292407</v>
      </c>
      <c r="E44" s="51">
        <v>385323</v>
      </c>
      <c r="F44" s="51">
        <v>311761</v>
      </c>
      <c r="G44" s="281">
        <v>127623</v>
      </c>
      <c r="H44" s="216">
        <v>97161</v>
      </c>
      <c r="I44" s="17"/>
      <c r="J44" s="179">
        <f t="shared" ref="J44:O44" si="39">C44/C43</f>
        <v>0.67776721691849662</v>
      </c>
      <c r="K44" s="52">
        <f t="shared" si="39"/>
        <v>0.74124670452240926</v>
      </c>
      <c r="L44" s="52">
        <f t="shared" si="39"/>
        <v>0.79692870881677735</v>
      </c>
      <c r="M44" s="52">
        <f t="shared" si="39"/>
        <v>0.75124761741820911</v>
      </c>
      <c r="N44" s="250">
        <f t="shared" si="39"/>
        <v>0.5664857139052506</v>
      </c>
      <c r="O44" s="251">
        <f t="shared" si="39"/>
        <v>0.44858169125930303</v>
      </c>
      <c r="P44" s="17"/>
      <c r="Q44" s="135">
        <f t="shared" si="1"/>
        <v>-0.23868738393549752</v>
      </c>
      <c r="R44" s="140">
        <f t="shared" si="3"/>
        <v>-11.790402264594757</v>
      </c>
      <c r="U44" s="17"/>
      <c r="V44"/>
      <c r="W44"/>
      <c r="X44"/>
      <c r="Y44"/>
    </row>
    <row r="45" spans="1:25" s="18" customFormat="1" ht="20.100000000000001" customHeight="1" thickBot="1" x14ac:dyDescent="0.3">
      <c r="A45" s="274"/>
      <c r="B45" s="17" t="s">
        <v>43</v>
      </c>
      <c r="C45" s="50">
        <v>92214</v>
      </c>
      <c r="D45" s="51">
        <v>102073</v>
      </c>
      <c r="E45" s="51">
        <v>98187</v>
      </c>
      <c r="F45" s="58">
        <v>103230</v>
      </c>
      <c r="G45" s="281">
        <v>97666</v>
      </c>
      <c r="H45" s="216">
        <v>119435</v>
      </c>
      <c r="I45" s="17"/>
      <c r="J45" s="179">
        <f t="shared" ref="J45:O45" si="40">C45/C43</f>
        <v>0.32223278308150344</v>
      </c>
      <c r="K45" s="52">
        <f t="shared" si="40"/>
        <v>0.25875329547759074</v>
      </c>
      <c r="L45" s="52">
        <f t="shared" si="40"/>
        <v>0.20307129118322267</v>
      </c>
      <c r="M45" s="52">
        <f t="shared" si="40"/>
        <v>0.24875238258179094</v>
      </c>
      <c r="N45" s="250">
        <f t="shared" si="40"/>
        <v>0.4335142860947494</v>
      </c>
      <c r="O45" s="251">
        <f t="shared" si="40"/>
        <v>0.55141830874069697</v>
      </c>
      <c r="P45" s="17"/>
      <c r="Q45" s="135">
        <f t="shared" si="1"/>
        <v>0.22289230643212582</v>
      </c>
      <c r="R45" s="138">
        <f t="shared" si="3"/>
        <v>11.790402264594757</v>
      </c>
      <c r="V45"/>
      <c r="W45"/>
      <c r="X45"/>
      <c r="Y45"/>
    </row>
    <row r="46" spans="1:25" ht="20.100000000000001" customHeight="1" thickBot="1" x14ac:dyDescent="0.3">
      <c r="A46" s="477" t="s">
        <v>27</v>
      </c>
      <c r="B46" s="491"/>
      <c r="C46" s="285">
        <f>C7+C10+C13+C16+C19+C22+C25+C28+C31+C34+C37+C40+C43</f>
        <v>109737188</v>
      </c>
      <c r="D46" s="286">
        <f t="shared" ref="D46:H46" si="41">D7+D10+D13+D16+D19+D22+D25+D28+D31+D34+D37+D40+D43</f>
        <v>112363732</v>
      </c>
      <c r="E46" s="286">
        <f t="shared" si="41"/>
        <v>115103876</v>
      </c>
      <c r="F46" s="286">
        <f t="shared" si="41"/>
        <v>124599625</v>
      </c>
      <c r="G46" s="280">
        <f t="shared" si="41"/>
        <v>112002071</v>
      </c>
      <c r="H46" s="290">
        <f t="shared" si="41"/>
        <v>115420759</v>
      </c>
      <c r="J46" s="278">
        <f>J7+J10+J13+J16+J19+J22+J25+J28+J31+J34+J37+J40+J43</f>
        <v>1.0000000000000002</v>
      </c>
      <c r="K46" s="279">
        <f>K7+K10+K13+K16+K19+K22+K25+K28+K31+K34+K37+K40+K43</f>
        <v>1</v>
      </c>
      <c r="L46" s="279">
        <f>L7+L10+L13+L16+L19+L22+L25+L28+L31+L34+L37+L40+L43</f>
        <v>1</v>
      </c>
      <c r="M46" s="279">
        <f>M7+M10+M13+M16+M19+M22+M25+M28+M31+M34+M37+M40+M43</f>
        <v>1</v>
      </c>
      <c r="N46" s="291">
        <f t="shared" ref="N46:O46" si="42">N7+N10+N13+N16+N19+N22+N25+N28+N31+N34+N37+N40+N43</f>
        <v>1</v>
      </c>
      <c r="O46" s="292">
        <f t="shared" si="42"/>
        <v>1.0000000000000002</v>
      </c>
      <c r="Q46" s="205">
        <f t="shared" si="1"/>
        <v>3.0523435588972279E-2</v>
      </c>
      <c r="R46" s="209">
        <f t="shared" si="3"/>
        <v>2.2204460492503131E-14</v>
      </c>
      <c r="U46" s="1"/>
    </row>
    <row r="47" spans="1:25" ht="20.100000000000001" customHeight="1" x14ac:dyDescent="0.25">
      <c r="A47" s="42"/>
      <c r="B47" s="17" t="s">
        <v>44</v>
      </c>
      <c r="C47" s="283">
        <f>C8+C11+C14+C17+C20+C23+C26+C29+C32+C35+C38+C41+C44</f>
        <v>25537692</v>
      </c>
      <c r="D47" s="51">
        <f t="shared" ref="D47:H47" si="43">D8+D11+D14+D17+D20+D23+D26+D29+D32+D35+D38+D41+D44</f>
        <v>27705328</v>
      </c>
      <c r="E47" s="51">
        <f t="shared" si="43"/>
        <v>29031670</v>
      </c>
      <c r="F47" s="51">
        <f t="shared" ref="F47" si="44">F8+F11+F14+F17+F20+F23+F26+F29+F32+F35+F38+F41+F44</f>
        <v>33762788</v>
      </c>
      <c r="G47" s="281">
        <f t="shared" si="43"/>
        <v>17865067</v>
      </c>
      <c r="H47" s="216">
        <f t="shared" si="43"/>
        <v>15969180</v>
      </c>
      <c r="I47" s="18"/>
      <c r="J47" s="287">
        <f t="shared" ref="J47:O47" si="45">C47/C46</f>
        <v>0.23271684344599755</v>
      </c>
      <c r="K47" s="250">
        <f t="shared" si="45"/>
        <v>0.24656824321214252</v>
      </c>
      <c r="L47" s="250">
        <f t="shared" si="45"/>
        <v>0.25222148036092201</v>
      </c>
      <c r="M47" s="250">
        <f t="shared" si="45"/>
        <v>0.27097022161984835</v>
      </c>
      <c r="N47" s="288">
        <f t="shared" si="45"/>
        <v>0.1595065773381994</v>
      </c>
      <c r="O47" s="251">
        <f t="shared" si="45"/>
        <v>0.13835622065178069</v>
      </c>
      <c r="P47" s="18"/>
      <c r="Q47" s="135">
        <f t="shared" si="1"/>
        <v>-0.10612257989292735</v>
      </c>
      <c r="R47" s="140">
        <f t="shared" si="3"/>
        <v>-2.115035668641871</v>
      </c>
      <c r="U47" s="1"/>
    </row>
    <row r="48" spans="1:25" s="18" customFormat="1" ht="20.100000000000001" customHeight="1" thickBot="1" x14ac:dyDescent="0.3">
      <c r="A48" s="56"/>
      <c r="B48" s="43" t="s">
        <v>43</v>
      </c>
      <c r="C48" s="284">
        <f>C9+C12+C15+C18+C21+C24+C27+C30+C33+C36+C39+C42+C45</f>
        <v>84199496</v>
      </c>
      <c r="D48" s="58">
        <f t="shared" ref="D48:H48" si="46">D9+D12+D15+D18+D21+D24+D27+D30+D33+D36+D39+D42+D45</f>
        <v>84658404</v>
      </c>
      <c r="E48" s="58">
        <f t="shared" si="46"/>
        <v>86072206</v>
      </c>
      <c r="F48" s="58">
        <f t="shared" ref="F48" si="47">F9+F12+F15+F18+F21+F24+F27+F30+F33+F36+F39+F42+F45</f>
        <v>90836837</v>
      </c>
      <c r="G48" s="282">
        <f t="shared" si="46"/>
        <v>94137004</v>
      </c>
      <c r="H48" s="217">
        <f t="shared" si="46"/>
        <v>99451579</v>
      </c>
      <c r="I48" s="289"/>
      <c r="J48" s="276">
        <f t="shared" ref="J48:O48" si="48">C48/C46</f>
        <v>0.76728315655400248</v>
      </c>
      <c r="K48" s="277">
        <f t="shared" si="48"/>
        <v>0.75343175678785745</v>
      </c>
      <c r="L48" s="277">
        <f t="shared" si="48"/>
        <v>0.74777851963907804</v>
      </c>
      <c r="M48" s="277">
        <f t="shared" si="48"/>
        <v>0.72902977838015159</v>
      </c>
      <c r="N48" s="259">
        <f t="shared" si="48"/>
        <v>0.8404934226618006</v>
      </c>
      <c r="O48" s="258">
        <f t="shared" si="48"/>
        <v>0.86164377934821934</v>
      </c>
      <c r="P48" s="289"/>
      <c r="Q48" s="137">
        <f t="shared" si="1"/>
        <v>5.6455748262394245E-2</v>
      </c>
      <c r="R48" s="138">
        <f t="shared" si="3"/>
        <v>2.1150356686418736</v>
      </c>
      <c r="U48" s="17"/>
      <c r="V48"/>
      <c r="W48"/>
      <c r="X48"/>
      <c r="Y48"/>
    </row>
    <row r="51" spans="1:18" x14ac:dyDescent="0.25">
      <c r="A51" s="1" t="s">
        <v>30</v>
      </c>
      <c r="J51" s="1" t="s">
        <v>32</v>
      </c>
      <c r="Q51" s="1" t="str">
        <f>Q3</f>
        <v>VARIAÇÃO (JAN.-DEZ)</v>
      </c>
    </row>
    <row r="52" spans="1:18" ht="15.75" thickBot="1" x14ac:dyDescent="0.3"/>
    <row r="53" spans="1:18" ht="24" customHeight="1" x14ac:dyDescent="0.25">
      <c r="A53" s="477" t="s">
        <v>33</v>
      </c>
      <c r="B53" s="491"/>
      <c r="C53" s="479">
        <v>2016</v>
      </c>
      <c r="D53" s="481">
        <v>2017</v>
      </c>
      <c r="E53" s="481">
        <v>2018</v>
      </c>
      <c r="F53" s="481">
        <v>2019</v>
      </c>
      <c r="G53" s="481">
        <f>G5</f>
        <v>2020</v>
      </c>
      <c r="H53" s="475">
        <v>2021</v>
      </c>
      <c r="J53" s="502">
        <v>2016</v>
      </c>
      <c r="K53" s="481">
        <v>2017</v>
      </c>
      <c r="L53" s="481">
        <v>2018</v>
      </c>
      <c r="M53" s="481">
        <v>2019</v>
      </c>
      <c r="N53" s="481">
        <f>G5</f>
        <v>2020</v>
      </c>
      <c r="O53" s="475">
        <v>2021</v>
      </c>
      <c r="Q53" s="500" t="s">
        <v>93</v>
      </c>
      <c r="R53" s="501"/>
    </row>
    <row r="54" spans="1:18" ht="20.25" customHeight="1" thickBot="1" x14ac:dyDescent="0.3">
      <c r="A54" s="492"/>
      <c r="B54" s="493"/>
      <c r="C54" s="490"/>
      <c r="D54" s="489"/>
      <c r="E54" s="489"/>
      <c r="F54" s="489"/>
      <c r="G54" s="489">
        <v>2020</v>
      </c>
      <c r="H54" s="499">
        <v>2021</v>
      </c>
      <c r="J54" s="503"/>
      <c r="K54" s="489"/>
      <c r="L54" s="489"/>
      <c r="M54" s="489"/>
      <c r="N54" s="489">
        <v>2020</v>
      </c>
      <c r="O54" s="499">
        <v>2021</v>
      </c>
      <c r="Q54" s="164" t="s">
        <v>0</v>
      </c>
      <c r="R54" s="165" t="s">
        <v>45</v>
      </c>
    </row>
    <row r="55" spans="1:18" ht="19.5" customHeight="1" thickBot="1" x14ac:dyDescent="0.3">
      <c r="A55" s="22" t="s">
        <v>10</v>
      </c>
      <c r="B55" s="23"/>
      <c r="C55" s="29">
        <v>82481768</v>
      </c>
      <c r="D55" s="30">
        <v>93437664</v>
      </c>
      <c r="E55" s="30">
        <v>97313334</v>
      </c>
      <c r="F55" s="62">
        <v>104246485</v>
      </c>
      <c r="G55" s="30">
        <v>83019610</v>
      </c>
      <c r="H55" s="215">
        <v>82947480</v>
      </c>
      <c r="J55" s="178">
        <f t="shared" ref="J55:O55" si="49">C55/C94</f>
        <v>0.1580080019490965</v>
      </c>
      <c r="K55" s="40">
        <f t="shared" si="49"/>
        <v>0.16173285522493666</v>
      </c>
      <c r="L55" s="40">
        <f t="shared" si="49"/>
        <v>0.15611199211573379</v>
      </c>
      <c r="M55" s="40">
        <f t="shared" si="49"/>
        <v>0.15251256433919227</v>
      </c>
      <c r="N55" s="248">
        <f t="shared" si="49"/>
        <v>0.15427096403915599</v>
      </c>
      <c r="O55" s="249">
        <f t="shared" si="49"/>
        <v>0.14830214815098799</v>
      </c>
      <c r="Q55" s="134">
        <f t="shared" ref="Q55:Q96" si="50">(H55-G55)/G55</f>
        <v>-8.6883087020042616E-4</v>
      </c>
      <c r="R55" s="133">
        <f>(O55-N55)*100</f>
        <v>-0.59688158881679998</v>
      </c>
    </row>
    <row r="56" spans="1:18" ht="19.5" customHeight="1" x14ac:dyDescent="0.25">
      <c r="A56" s="42"/>
      <c r="B56" s="17" t="s">
        <v>44</v>
      </c>
      <c r="C56" s="50">
        <v>39218341</v>
      </c>
      <c r="D56" s="51">
        <v>48114799</v>
      </c>
      <c r="E56" s="51">
        <v>49046966</v>
      </c>
      <c r="F56" s="329">
        <v>53546140</v>
      </c>
      <c r="G56" s="51">
        <v>29556333</v>
      </c>
      <c r="H56" s="216">
        <v>27305620</v>
      </c>
      <c r="I56" s="18"/>
      <c r="J56" s="179">
        <f t="shared" ref="J56:O56" si="51">C56/C55</f>
        <v>0.47547890826006545</v>
      </c>
      <c r="K56" s="52">
        <f t="shared" si="51"/>
        <v>0.51494008882756315</v>
      </c>
      <c r="L56" s="52">
        <f t="shared" si="51"/>
        <v>0.50401074533115886</v>
      </c>
      <c r="M56" s="52">
        <f t="shared" si="51"/>
        <v>0.51364935709822734</v>
      </c>
      <c r="N56" s="250">
        <f t="shared" si="51"/>
        <v>0.35601628338172148</v>
      </c>
      <c r="O56" s="251">
        <f t="shared" si="51"/>
        <v>0.32919167646804942</v>
      </c>
      <c r="P56" s="18"/>
      <c r="Q56" s="135">
        <f t="shared" si="50"/>
        <v>-7.6149940522053261E-2</v>
      </c>
      <c r="R56" s="140">
        <f t="shared" ref="R56:R96" si="52">(O56-N56)*100</f>
        <v>-2.6824606913672056</v>
      </c>
    </row>
    <row r="57" spans="1:18" ht="19.5" customHeight="1" thickBot="1" x14ac:dyDescent="0.3">
      <c r="A57" s="42"/>
      <c r="B57" s="17" t="s">
        <v>43</v>
      </c>
      <c r="C57" s="50">
        <v>43263427</v>
      </c>
      <c r="D57" s="51">
        <v>45322865</v>
      </c>
      <c r="E57" s="51">
        <v>48266368</v>
      </c>
      <c r="F57" s="329">
        <v>50700345</v>
      </c>
      <c r="G57" s="51">
        <v>53463277</v>
      </c>
      <c r="H57" s="216">
        <v>55641860</v>
      </c>
      <c r="I57" s="18"/>
      <c r="J57" s="179">
        <f t="shared" ref="J57:O57" si="53">C57/C55</f>
        <v>0.52452109173993455</v>
      </c>
      <c r="K57" s="52">
        <f t="shared" si="53"/>
        <v>0.48505991117243685</v>
      </c>
      <c r="L57" s="52">
        <f t="shared" si="53"/>
        <v>0.4959892546688412</v>
      </c>
      <c r="M57" s="52">
        <f t="shared" si="53"/>
        <v>0.48635064290177266</v>
      </c>
      <c r="N57" s="250">
        <f t="shared" si="53"/>
        <v>0.64398371661827847</v>
      </c>
      <c r="O57" s="251">
        <f t="shared" si="53"/>
        <v>0.67080832353195063</v>
      </c>
      <c r="P57" s="18"/>
      <c r="Q57" s="135">
        <f t="shared" si="50"/>
        <v>4.0749148242446867E-2</v>
      </c>
      <c r="R57" s="138">
        <f t="shared" si="52"/>
        <v>2.6824606913672167</v>
      </c>
    </row>
    <row r="58" spans="1:18" ht="19.5" customHeight="1" thickBot="1" x14ac:dyDescent="0.3">
      <c r="A58" s="22" t="s">
        <v>21</v>
      </c>
      <c r="B58" s="23"/>
      <c r="C58" s="29">
        <v>2459083</v>
      </c>
      <c r="D58" s="30">
        <v>3643226</v>
      </c>
      <c r="E58" s="30">
        <v>2343015</v>
      </c>
      <c r="F58" s="62">
        <v>2552109</v>
      </c>
      <c r="G58" s="30">
        <v>1731296</v>
      </c>
      <c r="H58" s="215">
        <v>1779287</v>
      </c>
      <c r="J58" s="178">
        <f t="shared" ref="J58:O58" si="54">C58/C94</f>
        <v>4.7107961053525198E-3</v>
      </c>
      <c r="K58" s="40">
        <f t="shared" si="54"/>
        <v>6.3061223706290968E-3</v>
      </c>
      <c r="L58" s="40">
        <f t="shared" si="54"/>
        <v>3.7587114136593655E-3</v>
      </c>
      <c r="M58" s="40">
        <f t="shared" si="54"/>
        <v>3.7337344090127515E-3</v>
      </c>
      <c r="N58" s="248">
        <f t="shared" si="54"/>
        <v>3.2171760739075337E-3</v>
      </c>
      <c r="O58" s="249">
        <f t="shared" si="54"/>
        <v>3.1811947063024337E-3</v>
      </c>
      <c r="Q58" s="134">
        <f t="shared" si="50"/>
        <v>2.7719696689647525E-2</v>
      </c>
      <c r="R58" s="133">
        <f t="shared" si="52"/>
        <v>-3.598136760510004E-3</v>
      </c>
    </row>
    <row r="59" spans="1:18" ht="19.5" customHeight="1" x14ac:dyDescent="0.25">
      <c r="A59" s="42"/>
      <c r="B59" s="17" t="s">
        <v>44</v>
      </c>
      <c r="C59" s="50">
        <v>1924359</v>
      </c>
      <c r="D59" s="51">
        <v>2915898</v>
      </c>
      <c r="E59" s="51">
        <v>1715135</v>
      </c>
      <c r="F59" s="329">
        <v>1891261</v>
      </c>
      <c r="G59" s="51">
        <v>999405</v>
      </c>
      <c r="H59" s="216">
        <v>823510</v>
      </c>
      <c r="I59" s="18"/>
      <c r="J59" s="179">
        <f t="shared" ref="J59:O59" si="55">C59/C58</f>
        <v>0.78255146328936442</v>
      </c>
      <c r="K59" s="52">
        <f t="shared" si="55"/>
        <v>0.80036154770524803</v>
      </c>
      <c r="L59" s="52">
        <f t="shared" si="55"/>
        <v>0.73202049496055299</v>
      </c>
      <c r="M59" s="52">
        <f t="shared" si="55"/>
        <v>0.74105808176688381</v>
      </c>
      <c r="N59" s="250">
        <f t="shared" si="55"/>
        <v>0.5772583082269005</v>
      </c>
      <c r="O59" s="251">
        <f t="shared" si="55"/>
        <v>0.46283146001741149</v>
      </c>
      <c r="P59" s="18"/>
      <c r="Q59" s="135">
        <f t="shared" si="50"/>
        <v>-0.17599971983330082</v>
      </c>
      <c r="R59" s="140">
        <f t="shared" si="52"/>
        <v>-11.442684820948902</v>
      </c>
    </row>
    <row r="60" spans="1:18" ht="19.5" customHeight="1" thickBot="1" x14ac:dyDescent="0.3">
      <c r="A60" s="42"/>
      <c r="B60" s="17" t="s">
        <v>43</v>
      </c>
      <c r="C60" s="50">
        <v>534724</v>
      </c>
      <c r="D60" s="51">
        <v>727328</v>
      </c>
      <c r="E60" s="51">
        <v>627880</v>
      </c>
      <c r="F60" s="329">
        <v>660848</v>
      </c>
      <c r="G60" s="51">
        <v>731891</v>
      </c>
      <c r="H60" s="216">
        <v>955777</v>
      </c>
      <c r="I60" s="18"/>
      <c r="J60" s="179">
        <f t="shared" ref="J60:O60" si="56">C60/C58</f>
        <v>0.21744853671063563</v>
      </c>
      <c r="K60" s="52">
        <f t="shared" si="56"/>
        <v>0.19963845229475197</v>
      </c>
      <c r="L60" s="52">
        <f t="shared" si="56"/>
        <v>0.26797950503944706</v>
      </c>
      <c r="M60" s="52">
        <f t="shared" si="56"/>
        <v>0.25894191823311624</v>
      </c>
      <c r="N60" s="250">
        <f t="shared" si="56"/>
        <v>0.42274169177309945</v>
      </c>
      <c r="O60" s="251">
        <f t="shared" si="56"/>
        <v>0.53716853998258851</v>
      </c>
      <c r="P60" s="18"/>
      <c r="Q60" s="135">
        <f t="shared" si="50"/>
        <v>0.30590074205038731</v>
      </c>
      <c r="R60" s="138">
        <f t="shared" si="52"/>
        <v>11.442684820948907</v>
      </c>
    </row>
    <row r="61" spans="1:18" s="343" customFormat="1" ht="19.5" customHeight="1" thickBot="1" x14ac:dyDescent="0.3">
      <c r="A61" s="347" t="s">
        <v>15</v>
      </c>
      <c r="B61" s="348"/>
      <c r="C61" s="349">
        <v>83753681</v>
      </c>
      <c r="D61" s="350">
        <v>105319161</v>
      </c>
      <c r="E61" s="350">
        <v>111596848</v>
      </c>
      <c r="F61" s="351">
        <v>124026618</v>
      </c>
      <c r="G61" s="350">
        <v>101641274</v>
      </c>
      <c r="H61" s="352">
        <v>110402545</v>
      </c>
      <c r="J61" s="198">
        <f t="shared" ref="J61:O61" si="57">C61/C94</f>
        <v>0.16044456989200337</v>
      </c>
      <c r="K61" s="37">
        <f t="shared" si="57"/>
        <v>0.18229874216916203</v>
      </c>
      <c r="L61" s="37">
        <f t="shared" si="57"/>
        <v>0.17902589027642132</v>
      </c>
      <c r="M61" s="37">
        <f t="shared" si="57"/>
        <v>0.18145089071825707</v>
      </c>
      <c r="N61" s="353">
        <f t="shared" si="57"/>
        <v>0.18887462041977796</v>
      </c>
      <c r="O61" s="354">
        <f t="shared" si="57"/>
        <v>0.19738917426829747</v>
      </c>
      <c r="Q61" s="134">
        <f t="shared" si="50"/>
        <v>8.6197965208503785E-2</v>
      </c>
      <c r="R61" s="133">
        <f t="shared" si="52"/>
        <v>0.85145538485195127</v>
      </c>
    </row>
    <row r="62" spans="1:18" s="343" customFormat="1" ht="19.5" customHeight="1" x14ac:dyDescent="0.25">
      <c r="A62" s="356"/>
      <c r="B62" s="221" t="s">
        <v>44</v>
      </c>
      <c r="C62" s="222">
        <v>45568148</v>
      </c>
      <c r="D62" s="223">
        <v>61332118</v>
      </c>
      <c r="E62" s="223">
        <v>64429780</v>
      </c>
      <c r="F62" s="330">
        <v>74767147</v>
      </c>
      <c r="G62" s="223">
        <v>44240396</v>
      </c>
      <c r="H62" s="244">
        <v>41900714</v>
      </c>
      <c r="I62" s="224"/>
      <c r="J62" s="225">
        <f t="shared" ref="J62:O62" si="58">C62/C61</f>
        <v>0.54407337630927533</v>
      </c>
      <c r="K62" s="226">
        <f t="shared" si="58"/>
        <v>0.58234529612327623</v>
      </c>
      <c r="L62" s="226">
        <f t="shared" si="58"/>
        <v>0.57734408412682048</v>
      </c>
      <c r="M62" s="226">
        <f t="shared" si="58"/>
        <v>0.60283145832453477</v>
      </c>
      <c r="N62" s="252">
        <f t="shared" si="58"/>
        <v>0.43526014835272531</v>
      </c>
      <c r="O62" s="253">
        <f t="shared" si="58"/>
        <v>0.37952670384545933</v>
      </c>
      <c r="P62" s="224"/>
      <c r="Q62" s="135">
        <f t="shared" si="50"/>
        <v>-5.2885647768614007E-2</v>
      </c>
      <c r="R62" s="140">
        <f t="shared" si="52"/>
        <v>-5.573344450726597</v>
      </c>
    </row>
    <row r="63" spans="1:18" s="343" customFormat="1" ht="19.5" customHeight="1" thickBot="1" x14ac:dyDescent="0.3">
      <c r="A63" s="356"/>
      <c r="B63" s="221" t="s">
        <v>43</v>
      </c>
      <c r="C63" s="222">
        <v>38185533</v>
      </c>
      <c r="D63" s="223">
        <v>43987043</v>
      </c>
      <c r="E63" s="223">
        <v>47167068</v>
      </c>
      <c r="F63" s="330">
        <v>49259471</v>
      </c>
      <c r="G63" s="223">
        <v>57400878</v>
      </c>
      <c r="H63" s="244">
        <v>68501831</v>
      </c>
      <c r="I63" s="224"/>
      <c r="J63" s="225">
        <f t="shared" ref="J63:O63" si="59">C63/C61</f>
        <v>0.45592662369072473</v>
      </c>
      <c r="K63" s="226">
        <f t="shared" si="59"/>
        <v>0.41765470387672382</v>
      </c>
      <c r="L63" s="226">
        <f t="shared" si="59"/>
        <v>0.42265591587317952</v>
      </c>
      <c r="M63" s="226">
        <f t="shared" si="59"/>
        <v>0.39716854167546517</v>
      </c>
      <c r="N63" s="252">
        <f t="shared" si="59"/>
        <v>0.56473985164727469</v>
      </c>
      <c r="O63" s="253">
        <f t="shared" si="59"/>
        <v>0.62047329615454061</v>
      </c>
      <c r="P63" s="224"/>
      <c r="Q63" s="135">
        <f t="shared" si="50"/>
        <v>0.19339343554988828</v>
      </c>
      <c r="R63" s="138">
        <f t="shared" si="52"/>
        <v>5.5733444507265917</v>
      </c>
    </row>
    <row r="64" spans="1:18" ht="19.5" customHeight="1" thickBot="1" x14ac:dyDescent="0.3">
      <c r="A64" s="22" t="s">
        <v>8</v>
      </c>
      <c r="B64" s="23"/>
      <c r="C64" s="29">
        <v>379930</v>
      </c>
      <c r="D64" s="30">
        <v>237175</v>
      </c>
      <c r="E64" s="30">
        <v>674966</v>
      </c>
      <c r="F64" s="62">
        <v>662159</v>
      </c>
      <c r="G64" s="30">
        <v>218943</v>
      </c>
      <c r="H64" s="215">
        <v>257618</v>
      </c>
      <c r="J64" s="178">
        <f t="shared" ref="J64:O64" si="60">C64/C94</f>
        <v>7.2782120990083816E-4</v>
      </c>
      <c r="K64" s="40">
        <f t="shared" si="60"/>
        <v>4.1053027543554974E-4</v>
      </c>
      <c r="L64" s="40">
        <f t="shared" si="60"/>
        <v>1.0827939249351828E-3</v>
      </c>
      <c r="M64" s="40">
        <f t="shared" si="60"/>
        <v>9.6873834249927202E-4</v>
      </c>
      <c r="N64" s="248">
        <f t="shared" si="60"/>
        <v>4.0685023309101225E-4</v>
      </c>
      <c r="O64" s="249">
        <f t="shared" si="60"/>
        <v>4.6059630506389376E-4</v>
      </c>
      <c r="Q64" s="134">
        <f t="shared" si="50"/>
        <v>0.17664414939048062</v>
      </c>
      <c r="R64" s="133">
        <f t="shared" si="52"/>
        <v>5.3746071972881511E-3</v>
      </c>
    </row>
    <row r="65" spans="1:18" ht="19.5" customHeight="1" x14ac:dyDescent="0.25">
      <c r="A65" s="42"/>
      <c r="B65" s="17" t="s">
        <v>44</v>
      </c>
      <c r="C65" s="50">
        <v>253854</v>
      </c>
      <c r="D65" s="51">
        <v>145443</v>
      </c>
      <c r="E65" s="51">
        <v>425755</v>
      </c>
      <c r="F65" s="329">
        <v>319658</v>
      </c>
      <c r="G65" s="51">
        <v>70775</v>
      </c>
      <c r="H65" s="216">
        <v>22910</v>
      </c>
      <c r="I65" s="17"/>
      <c r="J65" s="179">
        <f t="shared" ref="J65:O65" si="61">C65/C64</f>
        <v>0.66815992419656256</v>
      </c>
      <c r="K65" s="52">
        <f t="shared" si="61"/>
        <v>0.61323073679772322</v>
      </c>
      <c r="L65" s="52">
        <f t="shared" si="61"/>
        <v>0.63077992076637934</v>
      </c>
      <c r="M65" s="52">
        <f t="shared" si="61"/>
        <v>0.48275112170943835</v>
      </c>
      <c r="N65" s="250">
        <f t="shared" si="61"/>
        <v>0.32325765153487435</v>
      </c>
      <c r="O65" s="251">
        <f t="shared" si="61"/>
        <v>8.8930121342452775E-2</v>
      </c>
      <c r="P65" s="17"/>
      <c r="Q65" s="135">
        <f t="shared" si="50"/>
        <v>-0.67629812787001065</v>
      </c>
      <c r="R65" s="140">
        <f t="shared" si="52"/>
        <v>-23.43275301924216</v>
      </c>
    </row>
    <row r="66" spans="1:18" ht="19.5" customHeight="1" thickBot="1" x14ac:dyDescent="0.3">
      <c r="A66" s="274"/>
      <c r="B66" s="17" t="s">
        <v>43</v>
      </c>
      <c r="C66" s="50">
        <v>126076</v>
      </c>
      <c r="D66" s="51">
        <v>91732</v>
      </c>
      <c r="E66" s="51">
        <v>249211</v>
      </c>
      <c r="F66" s="329">
        <v>342501</v>
      </c>
      <c r="G66" s="51">
        <v>148168</v>
      </c>
      <c r="H66" s="216">
        <v>234708</v>
      </c>
      <c r="I66" s="17"/>
      <c r="J66" s="179">
        <f t="shared" ref="J66:O66" si="62">C66/C64</f>
        <v>0.3318400758034375</v>
      </c>
      <c r="K66" s="52">
        <f t="shared" si="62"/>
        <v>0.38676926320227678</v>
      </c>
      <c r="L66" s="52">
        <f t="shared" si="62"/>
        <v>0.36922007923362066</v>
      </c>
      <c r="M66" s="52">
        <f t="shared" si="62"/>
        <v>0.51724887829056165</v>
      </c>
      <c r="N66" s="250">
        <f t="shared" si="62"/>
        <v>0.6767423484651256</v>
      </c>
      <c r="O66" s="251">
        <f t="shared" si="62"/>
        <v>0.91106987865754718</v>
      </c>
      <c r="P66" s="17"/>
      <c r="Q66" s="135">
        <f t="shared" si="50"/>
        <v>0.58406673505750228</v>
      </c>
      <c r="R66" s="138">
        <f t="shared" si="52"/>
        <v>23.43275301924216</v>
      </c>
    </row>
    <row r="67" spans="1:18" s="343" customFormat="1" ht="19.5" customHeight="1" thickBot="1" x14ac:dyDescent="0.3">
      <c r="A67" s="347" t="s">
        <v>19</v>
      </c>
      <c r="B67" s="348"/>
      <c r="C67" s="349">
        <v>339653</v>
      </c>
      <c r="D67" s="350">
        <v>184063</v>
      </c>
      <c r="E67" s="350">
        <v>176558</v>
      </c>
      <c r="F67" s="351">
        <v>239017</v>
      </c>
      <c r="G67" s="350">
        <v>452182</v>
      </c>
      <c r="H67" s="352">
        <v>214575</v>
      </c>
      <c r="J67" s="198">
        <f t="shared" ref="J67:O67" si="63">C67/C94</f>
        <v>6.506636943817266E-4</v>
      </c>
      <c r="K67" s="37">
        <f t="shared" si="63"/>
        <v>3.185978036786912E-4</v>
      </c>
      <c r="L67" s="37">
        <f t="shared" si="63"/>
        <v>2.8323786649802506E-4</v>
      </c>
      <c r="M67" s="37">
        <f t="shared" si="63"/>
        <v>3.4968177191452277E-4</v>
      </c>
      <c r="N67" s="353">
        <f t="shared" si="63"/>
        <v>8.4026596922285755E-4</v>
      </c>
      <c r="O67" s="354">
        <f t="shared" si="63"/>
        <v>3.8363954443821865E-4</v>
      </c>
      <c r="Q67" s="134">
        <f t="shared" si="50"/>
        <v>-0.52546762144446257</v>
      </c>
      <c r="R67" s="133">
        <f t="shared" si="52"/>
        <v>-4.566264247846389E-2</v>
      </c>
    </row>
    <row r="68" spans="1:18" s="343" customFormat="1" ht="19.5" customHeight="1" x14ac:dyDescent="0.25">
      <c r="A68" s="356"/>
      <c r="B68" s="221" t="s">
        <v>44</v>
      </c>
      <c r="C68" s="222">
        <v>297926</v>
      </c>
      <c r="D68" s="223">
        <v>132592</v>
      </c>
      <c r="E68" s="223">
        <v>130092</v>
      </c>
      <c r="F68" s="330">
        <v>197628</v>
      </c>
      <c r="G68" s="223">
        <v>411712</v>
      </c>
      <c r="H68" s="244">
        <v>169419</v>
      </c>
      <c r="I68" s="221"/>
      <c r="J68" s="225">
        <f t="shared" ref="J68:O68" si="64">C68/C67</f>
        <v>0.8771481482571919</v>
      </c>
      <c r="K68" s="226">
        <f t="shared" si="64"/>
        <v>0.72036204995028874</v>
      </c>
      <c r="L68" s="226">
        <f t="shared" si="64"/>
        <v>0.73682302699396229</v>
      </c>
      <c r="M68" s="226">
        <f t="shared" si="64"/>
        <v>0.82683658484542943</v>
      </c>
      <c r="N68" s="252">
        <f t="shared" si="64"/>
        <v>0.91050063912318491</v>
      </c>
      <c r="O68" s="253">
        <f t="shared" si="64"/>
        <v>0.78955609926599091</v>
      </c>
      <c r="P68" s="221"/>
      <c r="Q68" s="135">
        <f t="shared" si="50"/>
        <v>-0.58850118529457485</v>
      </c>
      <c r="R68" s="140">
        <f t="shared" si="52"/>
        <v>-12.094453985719401</v>
      </c>
    </row>
    <row r="69" spans="1:18" s="343" customFormat="1" ht="19.5" customHeight="1" thickBot="1" x14ac:dyDescent="0.3">
      <c r="A69" s="358"/>
      <c r="B69" s="221" t="s">
        <v>43</v>
      </c>
      <c r="C69" s="222">
        <v>41727</v>
      </c>
      <c r="D69" s="223">
        <v>51471</v>
      </c>
      <c r="E69" s="223">
        <v>46466</v>
      </c>
      <c r="F69" s="330">
        <v>41389</v>
      </c>
      <c r="G69" s="223">
        <v>40470</v>
      </c>
      <c r="H69" s="244">
        <v>45156</v>
      </c>
      <c r="I69" s="221"/>
      <c r="J69" s="225">
        <f t="shared" ref="J69:O69" si="65">C69/C67</f>
        <v>0.1228518517428081</v>
      </c>
      <c r="K69" s="226">
        <f t="shared" si="65"/>
        <v>0.27963795004971126</v>
      </c>
      <c r="L69" s="226">
        <f t="shared" si="65"/>
        <v>0.26317697300603765</v>
      </c>
      <c r="M69" s="226">
        <f t="shared" si="65"/>
        <v>0.17316341515457059</v>
      </c>
      <c r="N69" s="252">
        <f t="shared" si="65"/>
        <v>8.9499360876815093E-2</v>
      </c>
      <c r="O69" s="253">
        <f t="shared" si="65"/>
        <v>0.21044390073400909</v>
      </c>
      <c r="P69" s="221"/>
      <c r="Q69" s="135">
        <f t="shared" si="50"/>
        <v>0.11578947368421053</v>
      </c>
      <c r="R69" s="138">
        <f t="shared" si="52"/>
        <v>12.094453985719401</v>
      </c>
    </row>
    <row r="70" spans="1:18" ht="19.5" customHeight="1" thickBot="1" x14ac:dyDescent="0.3">
      <c r="A70" s="22" t="s">
        <v>25</v>
      </c>
      <c r="B70" s="23"/>
      <c r="C70" s="29">
        <v>2716697</v>
      </c>
      <c r="D70" s="30">
        <v>2538731</v>
      </c>
      <c r="E70" s="30">
        <v>3441297</v>
      </c>
      <c r="F70" s="62">
        <v>3002154</v>
      </c>
      <c r="G70" s="30">
        <v>2042246</v>
      </c>
      <c r="H70" s="215">
        <v>2023422</v>
      </c>
      <c r="J70" s="178">
        <f t="shared" ref="J70:O70" si="66">C70/C94</f>
        <v>5.2042999959834111E-3</v>
      </c>
      <c r="K70" s="40">
        <f t="shared" si="66"/>
        <v>4.3943330312502102E-3</v>
      </c>
      <c r="L70" s="40">
        <f t="shared" si="66"/>
        <v>5.5205973123056114E-3</v>
      </c>
      <c r="M70" s="40">
        <f t="shared" si="66"/>
        <v>4.3921500574447521E-3</v>
      </c>
      <c r="N70" s="248">
        <f t="shared" si="66"/>
        <v>3.7949980640129503E-3</v>
      </c>
      <c r="O70" s="249">
        <f t="shared" si="66"/>
        <v>3.6176846989922832E-3</v>
      </c>
      <c r="Q70" s="134">
        <f t="shared" si="50"/>
        <v>-9.2173029106189953E-3</v>
      </c>
      <c r="R70" s="133">
        <f t="shared" si="52"/>
        <v>-1.7731336502066701E-2</v>
      </c>
    </row>
    <row r="71" spans="1:18" ht="19.5" customHeight="1" x14ac:dyDescent="0.25">
      <c r="A71" s="42"/>
      <c r="B71" s="17" t="s">
        <v>44</v>
      </c>
      <c r="C71" s="50">
        <v>450437</v>
      </c>
      <c r="D71" s="51">
        <v>664202</v>
      </c>
      <c r="E71" s="51">
        <v>1193621</v>
      </c>
      <c r="F71" s="329">
        <v>878489</v>
      </c>
      <c r="G71" s="51">
        <v>374089</v>
      </c>
      <c r="H71" s="216">
        <v>476828</v>
      </c>
      <c r="I71" s="17"/>
      <c r="J71" s="179">
        <f t="shared" ref="J71:O71" si="67">C71/C70</f>
        <v>0.16580317937554317</v>
      </c>
      <c r="K71" s="52">
        <f t="shared" si="67"/>
        <v>0.26162756117130959</v>
      </c>
      <c r="L71" s="52">
        <f t="shared" si="67"/>
        <v>0.34685207350600661</v>
      </c>
      <c r="M71" s="52">
        <f t="shared" si="67"/>
        <v>0.29261956581840903</v>
      </c>
      <c r="N71" s="250">
        <f t="shared" si="67"/>
        <v>0.18317528838347583</v>
      </c>
      <c r="O71" s="251">
        <f t="shared" si="67"/>
        <v>0.23565425304261789</v>
      </c>
      <c r="P71" s="17"/>
      <c r="Q71" s="135">
        <f t="shared" si="50"/>
        <v>0.27463785355891246</v>
      </c>
      <c r="R71" s="140">
        <f t="shared" si="52"/>
        <v>5.2478964659142067</v>
      </c>
    </row>
    <row r="72" spans="1:18" ht="19.5" customHeight="1" thickBot="1" x14ac:dyDescent="0.3">
      <c r="A72" s="274"/>
      <c r="B72" s="17" t="s">
        <v>43</v>
      </c>
      <c r="C72" s="50">
        <v>2266260</v>
      </c>
      <c r="D72" s="51">
        <v>1874529</v>
      </c>
      <c r="E72" s="51">
        <v>2247676</v>
      </c>
      <c r="F72" s="329">
        <v>2123665</v>
      </c>
      <c r="G72" s="51">
        <v>1668157</v>
      </c>
      <c r="H72" s="216">
        <v>1546594</v>
      </c>
      <c r="I72" s="17"/>
      <c r="J72" s="179">
        <f t="shared" ref="J72:O72" si="68">C72/C70</f>
        <v>0.83419682062445688</v>
      </c>
      <c r="K72" s="52">
        <f t="shared" si="68"/>
        <v>0.73837243882869041</v>
      </c>
      <c r="L72" s="52">
        <f t="shared" si="68"/>
        <v>0.65314792649399345</v>
      </c>
      <c r="M72" s="52">
        <f t="shared" si="68"/>
        <v>0.70738043418159091</v>
      </c>
      <c r="N72" s="250">
        <f t="shared" si="68"/>
        <v>0.81682471161652415</v>
      </c>
      <c r="O72" s="251">
        <f t="shared" si="68"/>
        <v>0.76434574695738211</v>
      </c>
      <c r="P72" s="17"/>
      <c r="Q72" s="135">
        <f t="shared" si="50"/>
        <v>-7.287263728773731E-2</v>
      </c>
      <c r="R72" s="138">
        <f t="shared" si="52"/>
        <v>-5.247896465914204</v>
      </c>
    </row>
    <row r="73" spans="1:18" s="343" customFormat="1" ht="19.5" customHeight="1" thickBot="1" x14ac:dyDescent="0.3">
      <c r="A73" s="347" t="s">
        <v>26</v>
      </c>
      <c r="B73" s="348"/>
      <c r="C73" s="349">
        <v>33688126</v>
      </c>
      <c r="D73" s="350">
        <v>30997965</v>
      </c>
      <c r="E73" s="350">
        <v>30882257</v>
      </c>
      <c r="F73" s="351">
        <v>32577227</v>
      </c>
      <c r="G73" s="350">
        <v>24526199</v>
      </c>
      <c r="H73" s="352">
        <v>23417217</v>
      </c>
      <c r="J73" s="198">
        <f t="shared" ref="J73:O73" si="69">C73/C94</f>
        <v>6.4535395005953414E-2</v>
      </c>
      <c r="K73" s="37">
        <f t="shared" si="69"/>
        <v>5.3654909283826414E-2</v>
      </c>
      <c r="L73" s="37">
        <f t="shared" si="69"/>
        <v>4.9541932879414698E-2</v>
      </c>
      <c r="M73" s="37">
        <f t="shared" si="69"/>
        <v>4.7660469595976994E-2</v>
      </c>
      <c r="N73" s="353">
        <f t="shared" si="69"/>
        <v>4.5575742453453874E-2</v>
      </c>
      <c r="O73" s="354">
        <f t="shared" si="69"/>
        <v>4.1867740705538427E-2</v>
      </c>
      <c r="Q73" s="134">
        <f t="shared" si="50"/>
        <v>-4.521621960255643E-2</v>
      </c>
      <c r="R73" s="133">
        <f t="shared" si="52"/>
        <v>-0.3708001747915447</v>
      </c>
    </row>
    <row r="74" spans="1:18" s="343" customFormat="1" ht="19.5" customHeight="1" x14ac:dyDescent="0.25">
      <c r="A74" s="356"/>
      <c r="B74" s="17" t="s">
        <v>44</v>
      </c>
      <c r="C74" s="222">
        <v>22521987</v>
      </c>
      <c r="D74" s="223">
        <v>17563156</v>
      </c>
      <c r="E74" s="223">
        <v>16636857</v>
      </c>
      <c r="F74" s="330">
        <v>17822821</v>
      </c>
      <c r="G74" s="223">
        <v>9399875</v>
      </c>
      <c r="H74" s="244">
        <v>7266805</v>
      </c>
      <c r="I74" s="221"/>
      <c r="J74" s="225">
        <f t="shared" ref="J74:O74" si="70">C74/C73</f>
        <v>0.66854377711600821</v>
      </c>
      <c r="K74" s="226">
        <f t="shared" si="70"/>
        <v>0.56659061328703353</v>
      </c>
      <c r="L74" s="226">
        <f t="shared" si="70"/>
        <v>0.53871894790591246</v>
      </c>
      <c r="M74" s="226">
        <f t="shared" si="70"/>
        <v>0.54709447799224897</v>
      </c>
      <c r="N74" s="252">
        <f t="shared" si="70"/>
        <v>0.38325853101004359</v>
      </c>
      <c r="O74" s="253">
        <f t="shared" si="70"/>
        <v>0.31031889912452021</v>
      </c>
      <c r="P74" s="221"/>
      <c r="Q74" s="135">
        <f t="shared" si="50"/>
        <v>-0.22692535804997407</v>
      </c>
      <c r="R74" s="140">
        <f t="shared" si="52"/>
        <v>-7.2939631885523379</v>
      </c>
    </row>
    <row r="75" spans="1:18" s="343" customFormat="1" ht="19.5" customHeight="1" thickBot="1" x14ac:dyDescent="0.3">
      <c r="A75" s="358"/>
      <c r="B75" s="17" t="s">
        <v>43</v>
      </c>
      <c r="C75" s="222">
        <v>11166139</v>
      </c>
      <c r="D75" s="223">
        <v>13434809</v>
      </c>
      <c r="E75" s="223">
        <v>14245400</v>
      </c>
      <c r="F75" s="330">
        <v>14754406</v>
      </c>
      <c r="G75" s="223">
        <v>15126324</v>
      </c>
      <c r="H75" s="244">
        <v>16150412</v>
      </c>
      <c r="I75" s="221"/>
      <c r="J75" s="225">
        <f t="shared" ref="J75:O75" si="71">C75/C73</f>
        <v>0.33145622288399185</v>
      </c>
      <c r="K75" s="226">
        <f t="shared" si="71"/>
        <v>0.43340938671296647</v>
      </c>
      <c r="L75" s="226">
        <f t="shared" si="71"/>
        <v>0.46128105209408754</v>
      </c>
      <c r="M75" s="226">
        <f t="shared" si="71"/>
        <v>0.45290552200775097</v>
      </c>
      <c r="N75" s="252">
        <f t="shared" si="71"/>
        <v>0.61674146898995641</v>
      </c>
      <c r="O75" s="253">
        <f t="shared" si="71"/>
        <v>0.68968110087547974</v>
      </c>
      <c r="P75" s="221"/>
      <c r="Q75" s="135">
        <f t="shared" si="50"/>
        <v>6.7702371045337911E-2</v>
      </c>
      <c r="R75" s="138">
        <f t="shared" si="52"/>
        <v>7.2939631885523326</v>
      </c>
    </row>
    <row r="76" spans="1:18" ht="19.5" customHeight="1" thickBot="1" x14ac:dyDescent="0.3">
      <c r="A76" s="22" t="s">
        <v>14</v>
      </c>
      <c r="B76" s="23"/>
      <c r="C76" s="29">
        <v>1956143</v>
      </c>
      <c r="D76" s="30">
        <v>2271046</v>
      </c>
      <c r="E76" s="30">
        <v>3765263</v>
      </c>
      <c r="F76" s="62">
        <v>5572501</v>
      </c>
      <c r="G76" s="30">
        <v>5153703</v>
      </c>
      <c r="H76" s="215">
        <v>4910311</v>
      </c>
      <c r="J76" s="178">
        <f t="shared" ref="J76:O76" si="72">C76/C94</f>
        <v>3.7473280999106551E-3</v>
      </c>
      <c r="K76" s="40">
        <f t="shared" si="72"/>
        <v>3.9309924735187246E-3</v>
      </c>
      <c r="L76" s="40">
        <f t="shared" si="72"/>
        <v>6.0403100336657266E-3</v>
      </c>
      <c r="M76" s="40">
        <f t="shared" si="72"/>
        <v>8.152566652896865E-3</v>
      </c>
      <c r="N76" s="248">
        <f t="shared" si="72"/>
        <v>9.5768545549839417E-3</v>
      </c>
      <c r="O76" s="249">
        <f t="shared" si="72"/>
        <v>8.7791656767562572E-3</v>
      </c>
      <c r="Q76" s="134">
        <f t="shared" si="50"/>
        <v>-4.7226625205216519E-2</v>
      </c>
      <c r="R76" s="133">
        <f t="shared" si="52"/>
        <v>-7.9768887822768447E-2</v>
      </c>
    </row>
    <row r="77" spans="1:18" ht="19.5" customHeight="1" x14ac:dyDescent="0.25">
      <c r="A77" s="42"/>
      <c r="B77" s="17" t="s">
        <v>44</v>
      </c>
      <c r="C77" s="50">
        <v>1028353</v>
      </c>
      <c r="D77" s="51">
        <v>1315033</v>
      </c>
      <c r="E77" s="51">
        <v>2781088</v>
      </c>
      <c r="F77" s="329">
        <v>4402111</v>
      </c>
      <c r="G77" s="51">
        <v>3599185</v>
      </c>
      <c r="H77" s="216">
        <v>2632770</v>
      </c>
      <c r="I77" s="17"/>
      <c r="J77" s="179">
        <f t="shared" ref="J77:O77" si="73">C77/C76</f>
        <v>0.52570440913573291</v>
      </c>
      <c r="K77" s="52">
        <f t="shared" si="73"/>
        <v>0.57904287275554966</v>
      </c>
      <c r="L77" s="52">
        <f t="shared" si="73"/>
        <v>0.73861719619585675</v>
      </c>
      <c r="M77" s="52">
        <f t="shared" si="73"/>
        <v>0.78997042799992323</v>
      </c>
      <c r="N77" s="250">
        <f t="shared" si="73"/>
        <v>0.69836872633133884</v>
      </c>
      <c r="O77" s="251">
        <f t="shared" si="73"/>
        <v>0.53617174146403357</v>
      </c>
      <c r="P77" s="17"/>
      <c r="Q77" s="135">
        <f t="shared" si="50"/>
        <v>-0.26850939865552897</v>
      </c>
      <c r="R77" s="140">
        <f t="shared" si="52"/>
        <v>-16.219698486730529</v>
      </c>
    </row>
    <row r="78" spans="1:18" ht="19.5" customHeight="1" thickBot="1" x14ac:dyDescent="0.3">
      <c r="A78" s="274"/>
      <c r="B78" s="17" t="s">
        <v>43</v>
      </c>
      <c r="C78" s="50">
        <v>927790</v>
      </c>
      <c r="D78" s="51">
        <v>956013</v>
      </c>
      <c r="E78" s="51">
        <v>984175</v>
      </c>
      <c r="F78" s="329">
        <v>1170390</v>
      </c>
      <c r="G78" s="51">
        <v>1554518</v>
      </c>
      <c r="H78" s="216">
        <v>2277541</v>
      </c>
      <c r="I78" s="17"/>
      <c r="J78" s="179">
        <f t="shared" ref="J78:O78" si="74">C78/C76</f>
        <v>0.47429559086426709</v>
      </c>
      <c r="K78" s="52">
        <f t="shared" si="74"/>
        <v>0.42095712724445034</v>
      </c>
      <c r="L78" s="52">
        <f t="shared" si="74"/>
        <v>0.2613828038041433</v>
      </c>
      <c r="M78" s="52">
        <f t="shared" si="74"/>
        <v>0.2100295720000768</v>
      </c>
      <c r="N78" s="250">
        <f t="shared" si="74"/>
        <v>0.30163127366866116</v>
      </c>
      <c r="O78" s="251">
        <f t="shared" si="74"/>
        <v>0.46382825853596649</v>
      </c>
      <c r="P78" s="17"/>
      <c r="Q78" s="135">
        <f t="shared" si="50"/>
        <v>0.46511072885614707</v>
      </c>
      <c r="R78" s="138">
        <f t="shared" si="52"/>
        <v>16.219698486730532</v>
      </c>
    </row>
    <row r="79" spans="1:18" ht="19.5" customHeight="1" thickBot="1" x14ac:dyDescent="0.3">
      <c r="A79" s="22" t="s">
        <v>9</v>
      </c>
      <c r="B79" s="23"/>
      <c r="C79" s="29">
        <v>16722680</v>
      </c>
      <c r="D79" s="30">
        <v>20815998</v>
      </c>
      <c r="E79" s="30">
        <v>25150475</v>
      </c>
      <c r="F79" s="62">
        <v>23464977</v>
      </c>
      <c r="G79" s="30">
        <v>18087014</v>
      </c>
      <c r="H79" s="215">
        <v>22429492</v>
      </c>
      <c r="J79" s="178">
        <f t="shared" ref="J79:O79" si="75">C79/C94</f>
        <v>3.2035167505552464E-2</v>
      </c>
      <c r="K79" s="40">
        <f t="shared" si="75"/>
        <v>3.6030767966294307E-2</v>
      </c>
      <c r="L79" s="40">
        <f t="shared" si="75"/>
        <v>4.0346893827591594E-2</v>
      </c>
      <c r="M79" s="40">
        <f t="shared" si="75"/>
        <v>3.4329251623497592E-2</v>
      </c>
      <c r="N79" s="248">
        <f t="shared" si="75"/>
        <v>3.36101444751392E-2</v>
      </c>
      <c r="O79" s="249">
        <f t="shared" si="75"/>
        <v>4.0101783026264333E-2</v>
      </c>
      <c r="Q79" s="134">
        <f t="shared" si="50"/>
        <v>0.24008816491212978</v>
      </c>
      <c r="R79" s="133">
        <f t="shared" si="52"/>
        <v>0.64916385511251329</v>
      </c>
    </row>
    <row r="80" spans="1:18" ht="19.5" customHeight="1" x14ac:dyDescent="0.25">
      <c r="A80" s="42"/>
      <c r="B80" s="17" t="s">
        <v>44</v>
      </c>
      <c r="C80" s="50">
        <v>7851825</v>
      </c>
      <c r="D80" s="51">
        <v>8951873</v>
      </c>
      <c r="E80" s="51">
        <v>10247540</v>
      </c>
      <c r="F80" s="329">
        <v>8485256</v>
      </c>
      <c r="G80" s="51">
        <v>3393417</v>
      </c>
      <c r="H80" s="216">
        <v>6629166</v>
      </c>
      <c r="I80" s="17"/>
      <c r="J80" s="179">
        <f t="shared" ref="J80:O80" si="76">C80/C79</f>
        <v>0.46953149853970777</v>
      </c>
      <c r="K80" s="52">
        <f t="shared" si="76"/>
        <v>0.43004774500843052</v>
      </c>
      <c r="L80" s="52">
        <f t="shared" si="76"/>
        <v>0.40744916348498389</v>
      </c>
      <c r="M80" s="52">
        <f t="shared" si="76"/>
        <v>0.36161365084653607</v>
      </c>
      <c r="N80" s="250">
        <f t="shared" si="76"/>
        <v>0.18761620906579715</v>
      </c>
      <c r="O80" s="251">
        <f t="shared" si="76"/>
        <v>0.29555577986340487</v>
      </c>
      <c r="P80" s="17"/>
      <c r="Q80" s="135">
        <f t="shared" si="50"/>
        <v>0.9535370984467868</v>
      </c>
      <c r="R80" s="140">
        <f t="shared" si="52"/>
        <v>10.793957079760771</v>
      </c>
    </row>
    <row r="81" spans="1:18" ht="19.5" customHeight="1" thickBot="1" x14ac:dyDescent="0.3">
      <c r="A81" s="274"/>
      <c r="B81" s="17" t="s">
        <v>43</v>
      </c>
      <c r="C81" s="50">
        <v>8870855</v>
      </c>
      <c r="D81" s="51">
        <v>11864125</v>
      </c>
      <c r="E81" s="51">
        <v>14902935</v>
      </c>
      <c r="F81" s="329">
        <v>14979721</v>
      </c>
      <c r="G81" s="51">
        <v>14693597</v>
      </c>
      <c r="H81" s="216">
        <v>15800326</v>
      </c>
      <c r="I81" s="17"/>
      <c r="J81" s="179">
        <f t="shared" ref="J81:O81" si="77">C81/C79</f>
        <v>0.53046850146029223</v>
      </c>
      <c r="K81" s="52">
        <f t="shared" si="77"/>
        <v>0.56995225499156943</v>
      </c>
      <c r="L81" s="52">
        <f t="shared" si="77"/>
        <v>0.59255083651501617</v>
      </c>
      <c r="M81" s="52">
        <f t="shared" si="77"/>
        <v>0.63838634915346393</v>
      </c>
      <c r="N81" s="250">
        <f t="shared" si="77"/>
        <v>0.81238379093420288</v>
      </c>
      <c r="O81" s="251">
        <f t="shared" si="77"/>
        <v>0.70444422013659513</v>
      </c>
      <c r="P81" s="17"/>
      <c r="Q81" s="135">
        <f t="shared" si="50"/>
        <v>7.5320495042840774E-2</v>
      </c>
      <c r="R81" s="138">
        <f t="shared" si="52"/>
        <v>-10.793957079760775</v>
      </c>
    </row>
    <row r="82" spans="1:18" s="343" customFormat="1" ht="19.5" customHeight="1" thickBot="1" x14ac:dyDescent="0.3">
      <c r="A82" s="347" t="s">
        <v>12</v>
      </c>
      <c r="B82" s="348"/>
      <c r="C82" s="349">
        <v>18206393</v>
      </c>
      <c r="D82" s="350">
        <v>19612202</v>
      </c>
      <c r="E82" s="350">
        <v>19393201</v>
      </c>
      <c r="F82" s="351">
        <v>33027238</v>
      </c>
      <c r="G82" s="350">
        <v>27505657</v>
      </c>
      <c r="H82" s="352">
        <v>26679737</v>
      </c>
      <c r="J82" s="198">
        <f t="shared" ref="J82:O82" si="78">C82/C94</f>
        <v>3.487747474848038E-2</v>
      </c>
      <c r="K82" s="37">
        <f t="shared" si="78"/>
        <v>3.3947096822842374E-2</v>
      </c>
      <c r="L82" s="37">
        <f t="shared" si="78"/>
        <v>3.1110960000721385E-2</v>
      </c>
      <c r="M82" s="37">
        <f t="shared" si="78"/>
        <v>4.8318835502423094E-2</v>
      </c>
      <c r="N82" s="353">
        <f t="shared" si="78"/>
        <v>5.111231216239584E-2</v>
      </c>
      <c r="O82" s="354">
        <f t="shared" si="78"/>
        <v>4.7700813927118654E-2</v>
      </c>
      <c r="Q82" s="134">
        <f t="shared" si="50"/>
        <v>-3.0027277661464329E-2</v>
      </c>
      <c r="R82" s="133">
        <f t="shared" si="52"/>
        <v>-0.34114982352771855</v>
      </c>
    </row>
    <row r="83" spans="1:18" s="343" customFormat="1" ht="19.5" customHeight="1" x14ac:dyDescent="0.25">
      <c r="A83" s="356"/>
      <c r="B83" s="221" t="s">
        <v>44</v>
      </c>
      <c r="C83" s="222">
        <v>9409422</v>
      </c>
      <c r="D83" s="223">
        <v>10124791</v>
      </c>
      <c r="E83" s="223">
        <v>9134337</v>
      </c>
      <c r="F83" s="330">
        <v>17452801</v>
      </c>
      <c r="G83" s="223">
        <v>10781989</v>
      </c>
      <c r="H83" s="244">
        <v>9303515</v>
      </c>
      <c r="I83" s="221"/>
      <c r="J83" s="225">
        <f t="shared" ref="J83:O83" si="79">C83/C82</f>
        <v>0.51681966878337737</v>
      </c>
      <c r="K83" s="226">
        <f t="shared" si="79"/>
        <v>0.51624957768638113</v>
      </c>
      <c r="L83" s="226">
        <f t="shared" si="79"/>
        <v>0.47100718442509826</v>
      </c>
      <c r="M83" s="226">
        <f t="shared" si="79"/>
        <v>0.52843658921766334</v>
      </c>
      <c r="N83" s="252">
        <f t="shared" si="79"/>
        <v>0.39199169101832398</v>
      </c>
      <c r="O83" s="253">
        <f t="shared" si="79"/>
        <v>0.34871089621310736</v>
      </c>
      <c r="P83" s="221"/>
      <c r="Q83" s="135">
        <f t="shared" si="50"/>
        <v>-0.1371244211063469</v>
      </c>
      <c r="R83" s="140">
        <f t="shared" si="52"/>
        <v>-4.3280794805216622</v>
      </c>
    </row>
    <row r="84" spans="1:18" s="343" customFormat="1" ht="19.5" customHeight="1" thickBot="1" x14ac:dyDescent="0.3">
      <c r="A84" s="358"/>
      <c r="B84" s="221" t="s">
        <v>43</v>
      </c>
      <c r="C84" s="222">
        <v>8796971</v>
      </c>
      <c r="D84" s="223">
        <v>9487411</v>
      </c>
      <c r="E84" s="223">
        <v>10258864</v>
      </c>
      <c r="F84" s="330">
        <v>15574437</v>
      </c>
      <c r="G84" s="223">
        <v>16723668</v>
      </c>
      <c r="H84" s="244">
        <v>17376222</v>
      </c>
      <c r="I84" s="221"/>
      <c r="J84" s="225">
        <f t="shared" ref="J84:O84" si="80">C84/C82</f>
        <v>0.48318033121662263</v>
      </c>
      <c r="K84" s="226">
        <f t="shared" si="80"/>
        <v>0.48375042231361881</v>
      </c>
      <c r="L84" s="226">
        <f t="shared" si="80"/>
        <v>0.52899281557490174</v>
      </c>
      <c r="M84" s="226">
        <f t="shared" si="80"/>
        <v>0.47156341078233671</v>
      </c>
      <c r="N84" s="252">
        <f t="shared" si="80"/>
        <v>0.60800830898167602</v>
      </c>
      <c r="O84" s="253">
        <f t="shared" si="80"/>
        <v>0.65128910378689264</v>
      </c>
      <c r="P84" s="221"/>
      <c r="Q84" s="135">
        <f t="shared" si="50"/>
        <v>3.9019789199355066E-2</v>
      </c>
      <c r="R84" s="138">
        <f t="shared" si="52"/>
        <v>4.3280794805216622</v>
      </c>
    </row>
    <row r="85" spans="1:18" ht="19.5" customHeight="1" thickBot="1" x14ac:dyDescent="0.3">
      <c r="A85" s="22" t="s">
        <v>11</v>
      </c>
      <c r="B85" s="23"/>
      <c r="C85" s="29">
        <v>49142172</v>
      </c>
      <c r="D85" s="30">
        <v>53572253</v>
      </c>
      <c r="E85" s="30">
        <v>64496107</v>
      </c>
      <c r="F85" s="62">
        <v>76521569</v>
      </c>
      <c r="G85" s="30">
        <v>70800143</v>
      </c>
      <c r="H85" s="215">
        <v>77174995</v>
      </c>
      <c r="J85" s="178">
        <f t="shared" ref="J85:O85" si="81">C85/C94</f>
        <v>9.4140276056629085E-2</v>
      </c>
      <c r="K85" s="40">
        <f t="shared" si="81"/>
        <v>9.2729131568643222E-2</v>
      </c>
      <c r="L85" s="40">
        <f t="shared" si="81"/>
        <v>0.10346594175346538</v>
      </c>
      <c r="M85" s="40">
        <f t="shared" si="81"/>
        <v>0.11195102372466986</v>
      </c>
      <c r="N85" s="248">
        <f t="shared" si="81"/>
        <v>0.13156417278664767</v>
      </c>
      <c r="O85" s="249">
        <f t="shared" si="81"/>
        <v>0.137981497955595</v>
      </c>
      <c r="Q85" s="134">
        <f t="shared" si="50"/>
        <v>9.0040100625220484E-2</v>
      </c>
      <c r="R85" s="133">
        <f t="shared" si="52"/>
        <v>0.64173251689473298</v>
      </c>
    </row>
    <row r="86" spans="1:18" ht="19.5" customHeight="1" x14ac:dyDescent="0.25">
      <c r="A86" s="42"/>
      <c r="B86" s="17" t="s">
        <v>44</v>
      </c>
      <c r="C86" s="50">
        <v>15620227</v>
      </c>
      <c r="D86" s="51">
        <v>15852269</v>
      </c>
      <c r="E86" s="51">
        <v>16954742</v>
      </c>
      <c r="F86" s="329">
        <v>23629836</v>
      </c>
      <c r="G86" s="51">
        <v>12564521</v>
      </c>
      <c r="H86" s="216">
        <v>11170767</v>
      </c>
      <c r="I86" s="17"/>
      <c r="J86" s="179">
        <f t="shared" ref="J86:O86" si="82">C86/C85</f>
        <v>0.31785788792567005</v>
      </c>
      <c r="K86" s="52">
        <f t="shared" si="82"/>
        <v>0.29590446756084721</v>
      </c>
      <c r="L86" s="52">
        <f t="shared" si="82"/>
        <v>0.26288008359946441</v>
      </c>
      <c r="M86" s="52">
        <f t="shared" si="82"/>
        <v>0.30879967973474248</v>
      </c>
      <c r="N86" s="250">
        <f t="shared" si="82"/>
        <v>0.17746462743726379</v>
      </c>
      <c r="O86" s="257">
        <f t="shared" si="82"/>
        <v>0.14474593746329364</v>
      </c>
      <c r="P86" s="17"/>
      <c r="Q86" s="135">
        <f t="shared" si="50"/>
        <v>-0.11092774646960278</v>
      </c>
      <c r="R86" s="140">
        <f t="shared" si="52"/>
        <v>-3.2718689973970152</v>
      </c>
    </row>
    <row r="87" spans="1:18" ht="19.5" customHeight="1" thickBot="1" x14ac:dyDescent="0.3">
      <c r="A87" s="274"/>
      <c r="B87" s="17" t="s">
        <v>43</v>
      </c>
      <c r="C87" s="50">
        <v>33521945</v>
      </c>
      <c r="D87" s="51">
        <v>37719984</v>
      </c>
      <c r="E87" s="51">
        <v>47541365</v>
      </c>
      <c r="F87" s="329">
        <v>52891733</v>
      </c>
      <c r="G87" s="51">
        <v>58235622</v>
      </c>
      <c r="H87" s="216">
        <v>66004228</v>
      </c>
      <c r="I87" s="17"/>
      <c r="J87" s="179">
        <f t="shared" ref="J87:O87" si="83">C87/C85</f>
        <v>0.68214211207432995</v>
      </c>
      <c r="K87" s="52">
        <f t="shared" si="83"/>
        <v>0.70409553243915279</v>
      </c>
      <c r="L87" s="52">
        <f t="shared" si="83"/>
        <v>0.73711991640053565</v>
      </c>
      <c r="M87" s="52">
        <f t="shared" si="83"/>
        <v>0.69120032026525746</v>
      </c>
      <c r="N87" s="250">
        <f t="shared" si="83"/>
        <v>0.82253537256273623</v>
      </c>
      <c r="O87" s="251">
        <f t="shared" si="83"/>
        <v>0.85525406253670633</v>
      </c>
      <c r="P87" s="17"/>
      <c r="Q87" s="135">
        <f t="shared" si="50"/>
        <v>0.13339955397059208</v>
      </c>
      <c r="R87" s="138">
        <f t="shared" si="52"/>
        <v>3.2718689973970094</v>
      </c>
    </row>
    <row r="88" spans="1:18" ht="19.5" customHeight="1" thickBot="1" x14ac:dyDescent="0.3">
      <c r="A88" s="22" t="s">
        <v>6</v>
      </c>
      <c r="B88" s="23"/>
      <c r="C88" s="29">
        <v>226269996</v>
      </c>
      <c r="D88" s="30">
        <v>240023988</v>
      </c>
      <c r="E88" s="30">
        <v>256594413</v>
      </c>
      <c r="F88" s="62">
        <v>271544790</v>
      </c>
      <c r="G88" s="30">
        <v>200033107</v>
      </c>
      <c r="H88" s="215">
        <v>204438741</v>
      </c>
      <c r="J88" s="178">
        <f t="shared" ref="J88:O88" si="84">C88/C94</f>
        <v>0.43345906417755325</v>
      </c>
      <c r="K88" s="40">
        <f t="shared" si="84"/>
        <v>0.41546163762951022</v>
      </c>
      <c r="L88" s="40">
        <f t="shared" si="84"/>
        <v>0.41163387721560685</v>
      </c>
      <c r="M88" s="40">
        <f t="shared" si="84"/>
        <v>0.39726991519999411</v>
      </c>
      <c r="N88" s="248">
        <f t="shared" si="84"/>
        <v>0.37171097595661606</v>
      </c>
      <c r="O88" s="249">
        <f t="shared" si="84"/>
        <v>0.36551688436566687</v>
      </c>
      <c r="Q88" s="134">
        <f t="shared" si="50"/>
        <v>2.2024524170391455E-2</v>
      </c>
      <c r="R88" s="133">
        <f t="shared" si="52"/>
        <v>-0.61940915909491912</v>
      </c>
    </row>
    <row r="89" spans="1:18" ht="19.5" customHeight="1" x14ac:dyDescent="0.25">
      <c r="A89" s="42"/>
      <c r="B89" s="17" t="s">
        <v>44</v>
      </c>
      <c r="C89" s="50">
        <v>104024643</v>
      </c>
      <c r="D89" s="51">
        <v>116913448</v>
      </c>
      <c r="E89" s="51">
        <v>134343737</v>
      </c>
      <c r="F89" s="329">
        <v>142506462</v>
      </c>
      <c r="G89" s="51">
        <v>69368983</v>
      </c>
      <c r="H89" s="246">
        <v>59730240</v>
      </c>
      <c r="I89" s="17"/>
      <c r="J89" s="179">
        <f t="shared" ref="J89:O89" si="85">C89/C88</f>
        <v>0.45973679603547613</v>
      </c>
      <c r="K89" s="52">
        <f t="shared" si="85"/>
        <v>0.48709068195300548</v>
      </c>
      <c r="L89" s="52">
        <f t="shared" si="85"/>
        <v>0.52356454464189761</v>
      </c>
      <c r="M89" s="52">
        <f t="shared" si="85"/>
        <v>0.52479910220336023</v>
      </c>
      <c r="N89" s="250">
        <f t="shared" si="85"/>
        <v>0.34678750952961002</v>
      </c>
      <c r="O89" s="251">
        <f t="shared" si="85"/>
        <v>0.29216693327220206</v>
      </c>
      <c r="P89" s="17"/>
      <c r="Q89" s="135">
        <f t="shared" si="50"/>
        <v>-0.13894888728583493</v>
      </c>
      <c r="R89" s="140">
        <f t="shared" si="52"/>
        <v>-5.4620576257407958</v>
      </c>
    </row>
    <row r="90" spans="1:18" ht="19.5" customHeight="1" thickBot="1" x14ac:dyDescent="0.3">
      <c r="A90" s="274"/>
      <c r="B90" s="17" t="s">
        <v>43</v>
      </c>
      <c r="C90" s="50">
        <v>122245353</v>
      </c>
      <c r="D90" s="51">
        <v>123110540</v>
      </c>
      <c r="E90" s="51">
        <v>122250676</v>
      </c>
      <c r="F90" s="329">
        <v>129038328</v>
      </c>
      <c r="G90" s="51">
        <v>130664124</v>
      </c>
      <c r="H90" s="216">
        <v>144708501</v>
      </c>
      <c r="I90" s="17"/>
      <c r="J90" s="179">
        <f t="shared" ref="J90:O90" si="86">C90/C88</f>
        <v>0.54026320396452387</v>
      </c>
      <c r="K90" s="52">
        <f t="shared" si="86"/>
        <v>0.51290931804699458</v>
      </c>
      <c r="L90" s="52">
        <f t="shared" si="86"/>
        <v>0.47643545535810244</v>
      </c>
      <c r="M90" s="52">
        <f t="shared" si="86"/>
        <v>0.47520089779663971</v>
      </c>
      <c r="N90" s="250">
        <f t="shared" si="86"/>
        <v>0.65321249047038998</v>
      </c>
      <c r="O90" s="251">
        <f t="shared" si="86"/>
        <v>0.70783306672779789</v>
      </c>
      <c r="P90" s="17"/>
      <c r="Q90" s="135">
        <f t="shared" si="50"/>
        <v>0.10748456860277883</v>
      </c>
      <c r="R90" s="138">
        <f t="shared" si="52"/>
        <v>5.4620576257407905</v>
      </c>
    </row>
    <row r="91" spans="1:18" ht="19.5" customHeight="1" thickBot="1" x14ac:dyDescent="0.3">
      <c r="A91" s="22" t="s">
        <v>7</v>
      </c>
      <c r="B91" s="23"/>
      <c r="C91" s="29">
        <v>3893747</v>
      </c>
      <c r="D91" s="30">
        <v>5074930</v>
      </c>
      <c r="E91" s="30">
        <v>7528183</v>
      </c>
      <c r="F91" s="62">
        <v>6090350</v>
      </c>
      <c r="G91" s="30">
        <v>2930139</v>
      </c>
      <c r="H91" s="215">
        <v>2638663</v>
      </c>
      <c r="J91" s="178">
        <f t="shared" ref="J91:O91" si="87">C91/C94</f>
        <v>7.4591415592023761E-3</v>
      </c>
      <c r="K91" s="40">
        <f t="shared" si="87"/>
        <v>8.784283380272517E-3</v>
      </c>
      <c r="L91" s="40">
        <f t="shared" si="87"/>
        <v>1.2076861379981093E-2</v>
      </c>
      <c r="M91" s="40">
        <f t="shared" si="87"/>
        <v>8.9101795252204408E-3</v>
      </c>
      <c r="N91" s="248">
        <f t="shared" si="87"/>
        <v>5.444922811595098E-3</v>
      </c>
      <c r="O91" s="249">
        <f t="shared" si="87"/>
        <v>4.7176766689781347E-3</v>
      </c>
      <c r="Q91" s="134">
        <f t="shared" si="50"/>
        <v>-9.9475144353220107E-2</v>
      </c>
      <c r="R91" s="133">
        <f t="shared" si="52"/>
        <v>-7.2724614261696338E-2</v>
      </c>
    </row>
    <row r="92" spans="1:18" ht="19.5" customHeight="1" x14ac:dyDescent="0.25">
      <c r="A92" s="42"/>
      <c r="B92" s="17" t="s">
        <v>44</v>
      </c>
      <c r="C92" s="50">
        <v>3363918</v>
      </c>
      <c r="D92" s="51">
        <v>4425759</v>
      </c>
      <c r="E92" s="51">
        <v>6896252</v>
      </c>
      <c r="F92" s="329">
        <v>5370912</v>
      </c>
      <c r="G92" s="51">
        <v>2279028</v>
      </c>
      <c r="H92" s="216">
        <v>1825915</v>
      </c>
      <c r="I92" s="17"/>
      <c r="J92" s="179">
        <f t="shared" ref="J92:O92" si="88">C92/C91</f>
        <v>0.86392824187087658</v>
      </c>
      <c r="K92" s="52">
        <f t="shared" si="88"/>
        <v>0.87208276764408577</v>
      </c>
      <c r="L92" s="52">
        <f t="shared" si="88"/>
        <v>0.91605796511588522</v>
      </c>
      <c r="M92" s="52">
        <f t="shared" si="88"/>
        <v>0.88187247038347549</v>
      </c>
      <c r="N92" s="250">
        <f t="shared" si="88"/>
        <v>0.77778835748065189</v>
      </c>
      <c r="O92" s="251">
        <f t="shared" si="88"/>
        <v>0.69198491811951734</v>
      </c>
      <c r="P92" s="17"/>
      <c r="Q92" s="135">
        <f t="shared" si="50"/>
        <v>-0.19881853140900418</v>
      </c>
      <c r="R92" s="140">
        <f t="shared" si="52"/>
        <v>-8.5803439361134544</v>
      </c>
    </row>
    <row r="93" spans="1:18" ht="19.5" customHeight="1" thickBot="1" x14ac:dyDescent="0.3">
      <c r="A93" s="274"/>
      <c r="B93" s="17" t="s">
        <v>43</v>
      </c>
      <c r="C93" s="50">
        <v>529829</v>
      </c>
      <c r="D93" s="51">
        <v>649171</v>
      </c>
      <c r="E93" s="51">
        <v>631931</v>
      </c>
      <c r="F93" s="329">
        <v>719438</v>
      </c>
      <c r="G93" s="51">
        <v>651111</v>
      </c>
      <c r="H93" s="216">
        <v>812748</v>
      </c>
      <c r="I93" s="17"/>
      <c r="J93" s="179">
        <f t="shared" ref="J93:O93" si="89">C93/C91</f>
        <v>0.13607175812912345</v>
      </c>
      <c r="K93" s="52">
        <f t="shared" si="89"/>
        <v>0.12791723235591426</v>
      </c>
      <c r="L93" s="52">
        <f t="shared" si="89"/>
        <v>8.3942034884114794E-2</v>
      </c>
      <c r="M93" s="52">
        <f t="shared" si="89"/>
        <v>0.11812752961652451</v>
      </c>
      <c r="N93" s="250">
        <f t="shared" si="89"/>
        <v>0.22221164251934805</v>
      </c>
      <c r="O93" s="251">
        <f t="shared" si="89"/>
        <v>0.30801508188048266</v>
      </c>
      <c r="P93" s="17"/>
      <c r="Q93" s="135">
        <f t="shared" si="50"/>
        <v>0.24824799458156904</v>
      </c>
      <c r="R93" s="138">
        <f t="shared" si="52"/>
        <v>8.5803439361134597</v>
      </c>
    </row>
    <row r="94" spans="1:18" ht="19.5" customHeight="1" thickBot="1" x14ac:dyDescent="0.3">
      <c r="A94" s="477" t="s">
        <v>27</v>
      </c>
      <c r="B94" s="491"/>
      <c r="C94" s="285">
        <v>522010069</v>
      </c>
      <c r="D94" s="286">
        <v>577728402</v>
      </c>
      <c r="E94" s="280">
        <f t="shared" ref="E94" si="90">E55+E58+E61+E64+E67+E70+E73+E76+E79+E82+E85+E88+E91</f>
        <v>623355917</v>
      </c>
      <c r="F94" s="286">
        <v>683527193</v>
      </c>
      <c r="G94" s="280">
        <f t="shared" ref="G94:H94" si="91">G55+G58+G61+G64+G67+G70+G73+G76+G79+G82+G85+G88+G91</f>
        <v>538141513</v>
      </c>
      <c r="H94" s="290">
        <f t="shared" si="91"/>
        <v>559314083</v>
      </c>
      <c r="J94" s="278">
        <f t="shared" ref="J94" si="92">J55+J58+J61+J64+J67+J70+J73+J76+J79+J82+J85+J88+J91</f>
        <v>0.99999999999999989</v>
      </c>
      <c r="K94" s="279">
        <f t="shared" ref="K94:L94" si="93">K55+K58+K61+K64+K67+K70+K73+K76+K79+K82+K85+K88+K91</f>
        <v>1</v>
      </c>
      <c r="L94" s="279">
        <f t="shared" si="93"/>
        <v>1</v>
      </c>
      <c r="M94" s="279">
        <f t="shared" ref="M94" si="94">M55+M58+M61+M64+M67+M70+M73+M76+M79+M82+M85+M88+M91</f>
        <v>1.0000000014629995</v>
      </c>
      <c r="N94" s="291">
        <f t="shared" ref="N94:O94" si="95">N55+N58+N61+N64+N67+N70+N73+N76+N79+N82+N85+N88+N91</f>
        <v>1</v>
      </c>
      <c r="O94" s="292">
        <f t="shared" si="95"/>
        <v>0.99999999999999989</v>
      </c>
      <c r="Q94" s="205">
        <f t="shared" si="50"/>
        <v>3.9343870503445066E-2</v>
      </c>
      <c r="R94" s="209">
        <f t="shared" si="52"/>
        <v>-1.1102230246251565E-14</v>
      </c>
    </row>
    <row r="95" spans="1:18" ht="19.5" customHeight="1" x14ac:dyDescent="0.25">
      <c r="A95" s="42"/>
      <c r="B95" s="17" t="s">
        <v>44</v>
      </c>
      <c r="C95" s="283">
        <f t="shared" ref="C95" si="96">C56+C59+C62+C65+C68+C71+C74+C77+C80+C83+C86+C89+C92</f>
        <v>251533440</v>
      </c>
      <c r="D95" s="51">
        <f t="shared" ref="D95:E95" si="97">D56+D59+D62+D65+D68+D71+D74+D77+D80+D83+D86+D89+D92</f>
        <v>288451381</v>
      </c>
      <c r="E95" s="51">
        <f t="shared" si="97"/>
        <v>313935902</v>
      </c>
      <c r="F95" s="51">
        <f t="shared" ref="F95" si="98">F56+F59+F62+F65+F68+F71+F74+F77+F80+F83+F86+F89+F92</f>
        <v>351270522</v>
      </c>
      <c r="G95" s="281">
        <f t="shared" ref="G95:H95" si="99">G56+G59+G62+G65+G68+G71+G74+G77+G80+G83+G86+G89+G92</f>
        <v>187039708</v>
      </c>
      <c r="H95" s="216">
        <f t="shared" si="99"/>
        <v>169258179</v>
      </c>
      <c r="I95" s="18"/>
      <c r="J95" s="287">
        <f>C95/C94</f>
        <v>0.4818555329437525</v>
      </c>
      <c r="K95" s="250">
        <f>D95/D94</f>
        <v>0.49928544278146808</v>
      </c>
      <c r="L95" s="250">
        <f>E95/E94</f>
        <v>0.50362223801591022</v>
      </c>
      <c r="M95" s="250">
        <f>F95/F94</f>
        <v>0.51390862806536508</v>
      </c>
      <c r="N95" s="288">
        <f t="shared" ref="N95" si="100">G95/G94</f>
        <v>0.34756602767421141</v>
      </c>
      <c r="O95" s="251">
        <f t="shared" ref="O95" si="101">H95/H94</f>
        <v>0.30261740968893142</v>
      </c>
      <c r="P95" s="18"/>
      <c r="Q95" s="135">
        <f t="shared" si="50"/>
        <v>-9.5068203378503996E-2</v>
      </c>
      <c r="R95" s="140">
        <f t="shared" si="52"/>
        <v>-4.4948617985279995</v>
      </c>
    </row>
    <row r="96" spans="1:18" ht="19.5" customHeight="1" thickBot="1" x14ac:dyDescent="0.3">
      <c r="A96" s="56"/>
      <c r="B96" s="43" t="s">
        <v>43</v>
      </c>
      <c r="C96" s="284">
        <f t="shared" ref="C96" si="102">C57+C60+C63+C66+C69+C72+C75+C78+C81+C84+C87+C90+C93</f>
        <v>270476629</v>
      </c>
      <c r="D96" s="58">
        <f t="shared" ref="D96:E96" si="103">D57+D60+D63+D66+D69+D72+D75+D78+D81+D84+D87+D90+D93</f>
        <v>289277021</v>
      </c>
      <c r="E96" s="58">
        <f t="shared" si="103"/>
        <v>309420015</v>
      </c>
      <c r="F96" s="58">
        <f t="shared" ref="F96" si="104">F57+F60+F63+F66+F69+F72+F75+F78+F81+F84+F87+F90+F93</f>
        <v>332256672</v>
      </c>
      <c r="G96" s="282">
        <f t="shared" ref="G96:H96" si="105">G57+G60+G63+G66+G69+G72+G75+G78+G81+G84+G87+G90+G93</f>
        <v>351101805</v>
      </c>
      <c r="H96" s="217">
        <f t="shared" si="105"/>
        <v>390055904</v>
      </c>
      <c r="I96" s="289"/>
      <c r="J96" s="276">
        <f>C96/C94</f>
        <v>0.5181444670562475</v>
      </c>
      <c r="K96" s="277">
        <f>D96/D94</f>
        <v>0.50071455721853186</v>
      </c>
      <c r="L96" s="277">
        <f>E96/E94</f>
        <v>0.49637776198408973</v>
      </c>
      <c r="M96" s="277">
        <f>F96/F94</f>
        <v>0.48609137339763453</v>
      </c>
      <c r="N96" s="259">
        <f t="shared" ref="N96" si="106">G96/G94</f>
        <v>0.65243397232578859</v>
      </c>
      <c r="O96" s="258">
        <f t="shared" ref="O96" si="107">H96/H94</f>
        <v>0.69738259031106853</v>
      </c>
      <c r="P96" s="289"/>
      <c r="Q96" s="137">
        <f t="shared" si="50"/>
        <v>0.11094815932376081</v>
      </c>
      <c r="R96" s="138">
        <f t="shared" si="52"/>
        <v>4.4948617985279942</v>
      </c>
    </row>
    <row r="99" spans="1:10" x14ac:dyDescent="0.25">
      <c r="A99" s="1" t="s">
        <v>34</v>
      </c>
      <c r="J99" s="1" t="str">
        <f>Q3</f>
        <v>VARIAÇÃO (JAN.-DEZ)</v>
      </c>
    </row>
    <row r="100" spans="1:10" ht="15.75" thickBot="1" x14ac:dyDescent="0.3"/>
    <row r="101" spans="1:10" ht="24" customHeight="1" x14ac:dyDescent="0.25">
      <c r="A101" s="477" t="s">
        <v>33</v>
      </c>
      <c r="B101" s="491"/>
      <c r="C101" s="479">
        <v>2016</v>
      </c>
      <c r="D101" s="481">
        <v>2017</v>
      </c>
      <c r="E101" s="481">
        <v>2018</v>
      </c>
      <c r="F101" s="481">
        <v>2019</v>
      </c>
      <c r="G101" s="481">
        <f>G5</f>
        <v>2020</v>
      </c>
      <c r="H101" s="475">
        <v>2021</v>
      </c>
      <c r="J101" s="483" t="s">
        <v>94</v>
      </c>
    </row>
    <row r="102" spans="1:10" ht="20.25" customHeight="1" thickBot="1" x14ac:dyDescent="0.3">
      <c r="A102" s="492"/>
      <c r="B102" s="493"/>
      <c r="C102" s="490"/>
      <c r="D102" s="489"/>
      <c r="E102" s="489"/>
      <c r="F102" s="489"/>
      <c r="G102" s="489">
        <v>2020</v>
      </c>
      <c r="H102" s="499">
        <v>2021</v>
      </c>
      <c r="J102" s="484"/>
    </row>
    <row r="103" spans="1:10" ht="20.100000000000001" customHeight="1" thickBot="1" x14ac:dyDescent="0.3">
      <c r="A103" s="22" t="s">
        <v>10</v>
      </c>
      <c r="B103" s="23"/>
      <c r="C103" s="65">
        <f>C55/C7</f>
        <v>4.4284264738846284</v>
      </c>
      <c r="D103" s="199">
        <f t="shared" ref="D103:H103" si="108">D55/D7</f>
        <v>4.6757027816022907</v>
      </c>
      <c r="E103" s="199">
        <f t="shared" si="108"/>
        <v>4.7856998097440906</v>
      </c>
      <c r="F103" s="199">
        <f t="shared" ref="F103" si="109">F55/F7</f>
        <v>4.8555469169707486</v>
      </c>
      <c r="G103" s="199">
        <f t="shared" si="108"/>
        <v>4.2096390843753655</v>
      </c>
      <c r="H103" s="218">
        <f t="shared" si="108"/>
        <v>4.1832151600086807</v>
      </c>
      <c r="J103" s="41">
        <f>(H103-G103)/G103</f>
        <v>-6.2770047115822212E-3</v>
      </c>
    </row>
    <row r="104" spans="1:10" ht="20.100000000000001" customHeight="1" x14ac:dyDescent="0.25">
      <c r="A104" s="42"/>
      <c r="B104" s="17" t="s">
        <v>44</v>
      </c>
      <c r="C104" s="66">
        <f t="shared" ref="C104:H104" si="110">C56/C8</f>
        <v>8.3407750570927028</v>
      </c>
      <c r="D104" s="53">
        <f t="shared" si="110"/>
        <v>8.3926113663102786</v>
      </c>
      <c r="E104" s="53">
        <f t="shared" si="110"/>
        <v>8.7688624445989944</v>
      </c>
      <c r="F104" s="53">
        <f t="shared" ref="F104" si="111">F56/F8</f>
        <v>8.8616296213916463</v>
      </c>
      <c r="G104" s="53">
        <f t="shared" si="110"/>
        <v>8.7098619598500981</v>
      </c>
      <c r="H104" s="219">
        <f t="shared" si="110"/>
        <v>8.665446772103131</v>
      </c>
      <c r="J104" s="55">
        <f t="shared" ref="J104:J144" si="112">(H104-G104)/G104</f>
        <v>-5.0994135098475874E-3</v>
      </c>
    </row>
    <row r="105" spans="1:10" ht="20.100000000000001" customHeight="1" thickBot="1" x14ac:dyDescent="0.3">
      <c r="A105" s="42"/>
      <c r="B105" s="17" t="s">
        <v>43</v>
      </c>
      <c r="C105" s="66">
        <f t="shared" ref="C105:H105" si="113">C57/C9</f>
        <v>3.1072184101681737</v>
      </c>
      <c r="D105" s="53">
        <f t="shared" si="113"/>
        <v>3.1804030646425181</v>
      </c>
      <c r="E105" s="53">
        <f t="shared" si="113"/>
        <v>3.2743204425841306</v>
      </c>
      <c r="F105" s="53">
        <f t="shared" ref="F105" si="114">F57/F9</f>
        <v>3.2864479670346234</v>
      </c>
      <c r="G105" s="53">
        <f t="shared" si="113"/>
        <v>3.2743550908017451</v>
      </c>
      <c r="H105" s="219">
        <f t="shared" si="113"/>
        <v>3.3363327745182731</v>
      </c>
      <c r="J105" s="55">
        <f t="shared" si="112"/>
        <v>1.8928210898883423E-2</v>
      </c>
    </row>
    <row r="106" spans="1:10" ht="20.100000000000001" customHeight="1" thickBot="1" x14ac:dyDescent="0.3">
      <c r="A106" s="22" t="s">
        <v>21</v>
      </c>
      <c r="B106" s="23"/>
      <c r="C106" s="65">
        <f t="shared" ref="C106:H106" si="115">C58/C10</f>
        <v>4.5605208350719852</v>
      </c>
      <c r="D106" s="199">
        <f t="shared" si="115"/>
        <v>5.2979740105632986</v>
      </c>
      <c r="E106" s="199">
        <f t="shared" si="115"/>
        <v>5.4536789402752657</v>
      </c>
      <c r="F106" s="199">
        <f t="shared" ref="F106" si="116">F58/F10</f>
        <v>6.4971067216215594</v>
      </c>
      <c r="G106" s="199">
        <f t="shared" si="115"/>
        <v>6.3082842651431239</v>
      </c>
      <c r="H106" s="218">
        <f t="shared" si="115"/>
        <v>6.283525269540589</v>
      </c>
      <c r="J106" s="41">
        <f t="shared" si="112"/>
        <v>-3.9248382859571685E-3</v>
      </c>
    </row>
    <row r="107" spans="1:10" ht="20.100000000000001" customHeight="1" x14ac:dyDescent="0.25">
      <c r="A107" s="42"/>
      <c r="B107" s="17" t="s">
        <v>44</v>
      </c>
      <c r="C107" s="66">
        <f t="shared" ref="C107:H107" si="117">C59/C11</f>
        <v>5.2730976957792945</v>
      </c>
      <c r="D107" s="53">
        <f t="shared" si="117"/>
        <v>6.1131859492436869</v>
      </c>
      <c r="E107" s="53">
        <f t="shared" si="117"/>
        <v>5.6729808754556217</v>
      </c>
      <c r="F107" s="53">
        <f t="shared" ref="F107" si="118">F59/F11</f>
        <v>6.9424964576496411</v>
      </c>
      <c r="G107" s="53">
        <f t="shared" si="117"/>
        <v>6.4647493741631248</v>
      </c>
      <c r="H107" s="219">
        <f t="shared" si="117"/>
        <v>5.6507746991093359</v>
      </c>
      <c r="J107" s="55">
        <f t="shared" si="112"/>
        <v>-0.12590970321400272</v>
      </c>
    </row>
    <row r="108" spans="1:10" ht="20.100000000000001" customHeight="1" thickBot="1" x14ac:dyDescent="0.3">
      <c r="A108" s="42"/>
      <c r="B108" s="17" t="s">
        <v>43</v>
      </c>
      <c r="C108" s="66">
        <f t="shared" ref="C108:H108" si="119">C60/C12</f>
        <v>3.0683299669482187</v>
      </c>
      <c r="D108" s="53">
        <f t="shared" si="119"/>
        <v>3.4523042163670796</v>
      </c>
      <c r="E108" s="53">
        <f t="shared" si="119"/>
        <v>4.9327896800144559</v>
      </c>
      <c r="F108" s="53">
        <f t="shared" ref="F108" si="120">F60/F12</f>
        <v>5.4892722757062522</v>
      </c>
      <c r="G108" s="53">
        <f t="shared" si="119"/>
        <v>6.1064703183012803</v>
      </c>
      <c r="H108" s="219">
        <f t="shared" si="119"/>
        <v>6.9544941898961676</v>
      </c>
      <c r="J108" s="55">
        <f t="shared" si="112"/>
        <v>0.1388730031247894</v>
      </c>
    </row>
    <row r="109" spans="1:10" ht="20.100000000000001" customHeight="1" thickBot="1" x14ac:dyDescent="0.3">
      <c r="A109" s="22" t="s">
        <v>15</v>
      </c>
      <c r="B109" s="23"/>
      <c r="C109" s="65">
        <f t="shared" ref="C109:H109" si="121">C61/C13</f>
        <v>7.1257605298372049</v>
      </c>
      <c r="D109" s="199">
        <f t="shared" si="121"/>
        <v>7.7304463913273862</v>
      </c>
      <c r="E109" s="199">
        <f t="shared" si="121"/>
        <v>8.490370157118889</v>
      </c>
      <c r="F109" s="199">
        <f t="shared" ref="F109" si="122">F61/F13</f>
        <v>9.6140320170026428</v>
      </c>
      <c r="G109" s="199">
        <f t="shared" si="121"/>
        <v>8.2604880226050419</v>
      </c>
      <c r="H109" s="218">
        <f t="shared" si="121"/>
        <v>8.0985851643061615</v>
      </c>
      <c r="J109" s="41">
        <f t="shared" si="112"/>
        <v>-1.9599672302148371E-2</v>
      </c>
    </row>
    <row r="110" spans="1:10" ht="20.100000000000001" customHeight="1" x14ac:dyDescent="0.25">
      <c r="A110" s="42"/>
      <c r="B110" s="17" t="s">
        <v>44</v>
      </c>
      <c r="C110" s="66">
        <f t="shared" ref="C110:H110" si="123">C62/C14</f>
        <v>13.142143378334337</v>
      </c>
      <c r="D110" s="53">
        <f t="shared" si="123"/>
        <v>14.005606159422275</v>
      </c>
      <c r="E110" s="53">
        <f t="shared" si="123"/>
        <v>15.710852034383059</v>
      </c>
      <c r="F110" s="53">
        <f t="shared" ref="F110" si="124">F62/F14</f>
        <v>16.516943049386594</v>
      </c>
      <c r="G110" s="293">
        <f t="shared" si="123"/>
        <v>16.821187510456113</v>
      </c>
      <c r="H110" s="294">
        <f t="shared" si="123"/>
        <v>16.073047110103868</v>
      </c>
      <c r="J110" s="55">
        <f t="shared" si="112"/>
        <v>-4.4476075181208108E-2</v>
      </c>
    </row>
    <row r="111" spans="1:10" ht="20.100000000000001" customHeight="1" thickBot="1" x14ac:dyDescent="0.3">
      <c r="A111" s="42"/>
      <c r="B111" s="17" t="s">
        <v>43</v>
      </c>
      <c r="C111" s="66">
        <f t="shared" ref="C111:H111" si="125">C63/C15</f>
        <v>4.6082630427651941</v>
      </c>
      <c r="D111" s="53">
        <f t="shared" si="125"/>
        <v>4.758014830125072</v>
      </c>
      <c r="E111" s="53">
        <f t="shared" si="125"/>
        <v>5.2158887373037963</v>
      </c>
      <c r="F111" s="53">
        <f t="shared" ref="F111" si="126">F63/F15</f>
        <v>5.8825082348237476</v>
      </c>
      <c r="G111" s="293">
        <f t="shared" si="125"/>
        <v>5.9332310848592051</v>
      </c>
      <c r="H111" s="294">
        <f t="shared" si="125"/>
        <v>6.2130745534506042</v>
      </c>
      <c r="J111" s="55">
        <f t="shared" si="112"/>
        <v>4.7165442334703829E-2</v>
      </c>
    </row>
    <row r="112" spans="1:10" ht="20.100000000000001" customHeight="1" thickBot="1" x14ac:dyDescent="0.3">
      <c r="A112" s="22" t="s">
        <v>8</v>
      </c>
      <c r="B112" s="23"/>
      <c r="C112" s="65">
        <f t="shared" ref="C112:H112" si="127">C64/C16</f>
        <v>3.5011749527715064</v>
      </c>
      <c r="D112" s="199">
        <f t="shared" si="127"/>
        <v>2.6659959758551306</v>
      </c>
      <c r="E112" s="199">
        <f t="shared" si="127"/>
        <v>2.6054427545742298</v>
      </c>
      <c r="F112" s="199">
        <f t="shared" ref="F112" si="128">F64/F16</f>
        <v>2.2210337066591532</v>
      </c>
      <c r="G112" s="199">
        <f t="shared" si="127"/>
        <v>2.3451729345858459</v>
      </c>
      <c r="H112" s="218">
        <f t="shared" si="127"/>
        <v>2.0377785336296976</v>
      </c>
      <c r="J112" s="41">
        <f t="shared" si="112"/>
        <v>-0.13107536609466869</v>
      </c>
    </row>
    <row r="113" spans="1:10" ht="20.100000000000001" customHeight="1" x14ac:dyDescent="0.25">
      <c r="A113" s="42"/>
      <c r="B113" s="17" t="s">
        <v>44</v>
      </c>
      <c r="C113" s="66">
        <f t="shared" ref="C113:H113" si="129">C65/C17</f>
        <v>6.3988203266787655</v>
      </c>
      <c r="D113" s="53">
        <f t="shared" si="129"/>
        <v>3.142810838843511</v>
      </c>
      <c r="E113" s="53">
        <f t="shared" si="129"/>
        <v>3.4584985053288277</v>
      </c>
      <c r="F113" s="53">
        <f t="shared" ref="F113" si="130">F65/F17</f>
        <v>2.8007500021904268</v>
      </c>
      <c r="G113" s="53">
        <f t="shared" si="129"/>
        <v>3.0593498746433818</v>
      </c>
      <c r="H113" s="219">
        <f t="shared" si="129"/>
        <v>7.2157480314960631</v>
      </c>
      <c r="J113" s="55">
        <f t="shared" si="112"/>
        <v>1.3585886960173781</v>
      </c>
    </row>
    <row r="114" spans="1:10" ht="20.100000000000001" customHeight="1" thickBot="1" x14ac:dyDescent="0.3">
      <c r="A114" s="274"/>
      <c r="B114" s="17" t="s">
        <v>43</v>
      </c>
      <c r="C114" s="66">
        <f t="shared" ref="C114:H114" si="131">C66/C18</f>
        <v>1.8313554028732042</v>
      </c>
      <c r="D114" s="53">
        <f t="shared" si="131"/>
        <v>2.1490453320838703</v>
      </c>
      <c r="E114" s="53">
        <f t="shared" si="131"/>
        <v>1.8330268616317045</v>
      </c>
      <c r="F114" s="53">
        <f t="shared" ref="F114" si="132">F66/F18</f>
        <v>1.8614387112903401</v>
      </c>
      <c r="G114" s="53">
        <f t="shared" si="131"/>
        <v>2.1099038803844783</v>
      </c>
      <c r="H114" s="219">
        <f t="shared" si="131"/>
        <v>1.904386349252714</v>
      </c>
      <c r="J114" s="55">
        <f t="shared" si="112"/>
        <v>-9.7406110791318973E-2</v>
      </c>
    </row>
    <row r="115" spans="1:10" ht="20.100000000000001" customHeight="1" thickBot="1" x14ac:dyDescent="0.3">
      <c r="A115" s="22" t="s">
        <v>19</v>
      </c>
      <c r="B115" s="23"/>
      <c r="C115" s="65">
        <f t="shared" ref="C115:H115" si="133">C67/C19</f>
        <v>10.028136994390316</v>
      </c>
      <c r="D115" s="199">
        <f t="shared" si="133"/>
        <v>6.7565890903751562</v>
      </c>
      <c r="E115" s="199">
        <f t="shared" si="133"/>
        <v>7.4121746431570106</v>
      </c>
      <c r="F115" s="199">
        <f t="shared" ref="F115" si="134">F67/F19</f>
        <v>8.079265819361817</v>
      </c>
      <c r="G115" s="199">
        <f t="shared" si="133"/>
        <v>8.3095723762794709</v>
      </c>
      <c r="H115" s="218">
        <f t="shared" si="133"/>
        <v>6.9173114119922632</v>
      </c>
      <c r="J115" s="41">
        <f t="shared" si="112"/>
        <v>-0.16754905081055191</v>
      </c>
    </row>
    <row r="116" spans="1:10" ht="20.100000000000001" customHeight="1" x14ac:dyDescent="0.25">
      <c r="A116" s="42"/>
      <c r="B116" s="17" t="s">
        <v>44</v>
      </c>
      <c r="C116" s="66">
        <f t="shared" ref="C116:H116" si="135">C68/C20</f>
        <v>13.75466297322253</v>
      </c>
      <c r="D116" s="53">
        <f t="shared" si="135"/>
        <v>10.495685902002691</v>
      </c>
      <c r="E116" s="53">
        <f t="shared" si="135"/>
        <v>12.950920856147336</v>
      </c>
      <c r="F116" s="53">
        <f t="shared" ref="F116" si="136">F68/F20</f>
        <v>10.068164450557848</v>
      </c>
      <c r="G116" s="53">
        <f t="shared" si="135"/>
        <v>9.1511891531451433</v>
      </c>
      <c r="H116" s="219">
        <f t="shared" si="135"/>
        <v>8.5986398010455254</v>
      </c>
      <c r="J116" s="55">
        <f t="shared" si="112"/>
        <v>-6.0380060214328971E-2</v>
      </c>
    </row>
    <row r="117" spans="1:10" ht="20.100000000000001" customHeight="1" thickBot="1" x14ac:dyDescent="0.3">
      <c r="A117" s="274"/>
      <c r="B117" s="17" t="s">
        <v>43</v>
      </c>
      <c r="C117" s="66">
        <f t="shared" ref="C117:H117" si="137">C69/C21</f>
        <v>3.4174447174447176</v>
      </c>
      <c r="D117" s="53">
        <f t="shared" si="137"/>
        <v>3.5232390991854334</v>
      </c>
      <c r="E117" s="53">
        <f t="shared" si="137"/>
        <v>3.3732123411978221</v>
      </c>
      <c r="F117" s="53">
        <f t="shared" ref="F117" si="138">F69/F21</f>
        <v>4.1576092415871422</v>
      </c>
      <c r="G117" s="53">
        <f t="shared" si="137"/>
        <v>4.2929882253102791</v>
      </c>
      <c r="H117" s="219">
        <f t="shared" si="137"/>
        <v>3.9901033842891227</v>
      </c>
      <c r="J117" s="55">
        <f t="shared" si="112"/>
        <v>-7.0553382661389705E-2</v>
      </c>
    </row>
    <row r="118" spans="1:10" ht="20.100000000000001" customHeight="1" thickBot="1" x14ac:dyDescent="0.3">
      <c r="A118" s="22" t="s">
        <v>25</v>
      </c>
      <c r="B118" s="23"/>
      <c r="C118" s="65">
        <f t="shared" ref="C118:H118" si="139">C70/C22</f>
        <v>2.5565231547833585</v>
      </c>
      <c r="D118" s="199">
        <f t="shared" si="139"/>
        <v>3.3287498623254157</v>
      </c>
      <c r="E118" s="199">
        <f t="shared" si="139"/>
        <v>3.2278217788349703</v>
      </c>
      <c r="F118" s="199">
        <f t="shared" ref="F118" si="140">F70/F22</f>
        <v>3.3963630686523398</v>
      </c>
      <c r="G118" s="199">
        <f t="shared" si="139"/>
        <v>3.9098843832144108</v>
      </c>
      <c r="H118" s="218">
        <f t="shared" si="139"/>
        <v>5.3722400994042117</v>
      </c>
      <c r="J118" s="41">
        <f t="shared" si="112"/>
        <v>0.37401507892864155</v>
      </c>
    </row>
    <row r="119" spans="1:10" ht="20.100000000000001" customHeight="1" x14ac:dyDescent="0.25">
      <c r="A119" s="42"/>
      <c r="B119" s="17" t="s">
        <v>44</v>
      </c>
      <c r="C119" s="66">
        <f t="shared" ref="C119:H119" si="141">C71/C23</f>
        <v>21.465735798703776</v>
      </c>
      <c r="D119" s="53">
        <f t="shared" si="141"/>
        <v>14.720789007092199</v>
      </c>
      <c r="E119" s="53">
        <f t="shared" si="141"/>
        <v>12.061285530956013</v>
      </c>
      <c r="F119" s="53">
        <f t="shared" ref="F119" si="142">F71/F23</f>
        <v>11.294826300496284</v>
      </c>
      <c r="G119" s="53">
        <f t="shared" si="141"/>
        <v>13.343641876226146</v>
      </c>
      <c r="H119" s="219">
        <f t="shared" si="141"/>
        <v>19.41244961934617</v>
      </c>
      <c r="J119" s="55">
        <f t="shared" si="112"/>
        <v>0.45480894941676947</v>
      </c>
    </row>
    <row r="120" spans="1:10" ht="20.100000000000001" customHeight="1" thickBot="1" x14ac:dyDescent="0.3">
      <c r="A120" s="274"/>
      <c r="B120" s="17" t="s">
        <v>43</v>
      </c>
      <c r="C120" s="66">
        <f t="shared" ref="C120:H120" si="143">C72/C24</f>
        <v>2.1756047266454122</v>
      </c>
      <c r="D120" s="53">
        <f t="shared" si="143"/>
        <v>2.6124092046803837</v>
      </c>
      <c r="E120" s="53">
        <f t="shared" si="143"/>
        <v>2.3239647922346882</v>
      </c>
      <c r="F120" s="53">
        <f t="shared" ref="F120" si="144">F72/F24</f>
        <v>2.6343167682601587</v>
      </c>
      <c r="G120" s="53">
        <f t="shared" si="143"/>
        <v>3.3748275317928198</v>
      </c>
      <c r="H120" s="219">
        <f t="shared" si="143"/>
        <v>4.3927221292827499</v>
      </c>
      <c r="J120" s="55">
        <f t="shared" si="112"/>
        <v>0.30161381223211453</v>
      </c>
    </row>
    <row r="121" spans="1:10" ht="20.100000000000001" customHeight="1" thickBot="1" x14ac:dyDescent="0.3">
      <c r="A121" s="22" t="s">
        <v>26</v>
      </c>
      <c r="B121" s="23"/>
      <c r="C121" s="65">
        <f t="shared" ref="C121:H121" si="145">C73/C25</f>
        <v>5.3955760221934037</v>
      </c>
      <c r="D121" s="199">
        <f t="shared" si="145"/>
        <v>5.1799325929553977</v>
      </c>
      <c r="E121" s="199">
        <f t="shared" si="145"/>
        <v>4.7635860641355796</v>
      </c>
      <c r="F121" s="199">
        <f t="shared" ref="F121" si="146">F73/F25</f>
        <v>4.945475514244956</v>
      </c>
      <c r="G121" s="199">
        <f t="shared" si="145"/>
        <v>4.4667968849598783</v>
      </c>
      <c r="H121" s="218">
        <f t="shared" si="145"/>
        <v>4.4175485049575052</v>
      </c>
      <c r="J121" s="41">
        <f t="shared" si="112"/>
        <v>-1.1025435288583855E-2</v>
      </c>
    </row>
    <row r="122" spans="1:10" ht="20.100000000000001" customHeight="1" x14ac:dyDescent="0.25">
      <c r="A122" s="42"/>
      <c r="B122" s="17" t="s">
        <v>44</v>
      </c>
      <c r="C122" s="66">
        <f t="shared" ref="C122:H122" si="147">C74/C26</f>
        <v>8.5465300809799558</v>
      </c>
      <c r="D122" s="53">
        <f t="shared" si="147"/>
        <v>10.986867547585044</v>
      </c>
      <c r="E122" s="53">
        <f t="shared" si="147"/>
        <v>8.4069324817011086</v>
      </c>
      <c r="F122" s="53">
        <f t="shared" ref="F122" si="148">F74/F26</f>
        <v>8.1401663674342579</v>
      </c>
      <c r="G122" s="53">
        <f t="shared" si="147"/>
        <v>7.8997118247652534</v>
      </c>
      <c r="H122" s="219">
        <f t="shared" si="147"/>
        <v>7.5850905705201672</v>
      </c>
      <c r="J122" s="55">
        <f t="shared" si="112"/>
        <v>-3.9826928022711178E-2</v>
      </c>
    </row>
    <row r="123" spans="1:10" ht="20.100000000000001" customHeight="1" thickBot="1" x14ac:dyDescent="0.3">
      <c r="A123" s="274"/>
      <c r="B123" s="17" t="s">
        <v>43</v>
      </c>
      <c r="C123" s="66">
        <f t="shared" ref="C123:H123" si="149">C75/C27</f>
        <v>3.0944530831492969</v>
      </c>
      <c r="D123" s="53">
        <f t="shared" si="149"/>
        <v>3.0633340492995158</v>
      </c>
      <c r="E123" s="53">
        <f t="shared" si="149"/>
        <v>3.1628049484462837</v>
      </c>
      <c r="F123" s="53">
        <f t="shared" ref="F123" si="150">F75/F27</f>
        <v>3.3549607211625481</v>
      </c>
      <c r="G123" s="53">
        <f t="shared" si="149"/>
        <v>3.5170308209089352</v>
      </c>
      <c r="H123" s="219">
        <f t="shared" si="149"/>
        <v>3.7187953252596468</v>
      </c>
      <c r="J123" s="55">
        <f t="shared" si="112"/>
        <v>5.7367852209656789E-2</v>
      </c>
    </row>
    <row r="124" spans="1:10" ht="20.100000000000001" customHeight="1" thickBot="1" x14ac:dyDescent="0.3">
      <c r="A124" s="22" t="s">
        <v>14</v>
      </c>
      <c r="B124" s="23"/>
      <c r="C124" s="65">
        <f t="shared" ref="C124:H124" si="151">C76/C28</f>
        <v>5.2504744138606689</v>
      </c>
      <c r="D124" s="199">
        <f t="shared" si="151"/>
        <v>5.4676832997077218</v>
      </c>
      <c r="E124" s="199">
        <f t="shared" si="151"/>
        <v>4.886341132332082</v>
      </c>
      <c r="F124" s="199">
        <f t="shared" ref="F124" si="152">F76/F28</f>
        <v>6.1665357188702048</v>
      </c>
      <c r="G124" s="199">
        <f t="shared" si="151"/>
        <v>6.0748795032315179</v>
      </c>
      <c r="H124" s="218">
        <f t="shared" si="151"/>
        <v>5.0670082294972012</v>
      </c>
      <c r="J124" s="41">
        <f t="shared" si="112"/>
        <v>-0.16590802717949912</v>
      </c>
    </row>
    <row r="125" spans="1:10" ht="20.100000000000001" customHeight="1" x14ac:dyDescent="0.25">
      <c r="A125" s="42"/>
      <c r="B125" s="17" t="s">
        <v>44</v>
      </c>
      <c r="C125" s="66">
        <f t="shared" ref="C125:H125" si="153">C77/C29</f>
        <v>8.8219907864146805</v>
      </c>
      <c r="D125" s="53">
        <f t="shared" si="153"/>
        <v>7.9278075188695167</v>
      </c>
      <c r="E125" s="53">
        <f t="shared" si="153"/>
        <v>5.3059111054299448</v>
      </c>
      <c r="F125" s="53">
        <f t="shared" ref="F125" si="154">F77/F29</f>
        <v>7.4216689735864705</v>
      </c>
      <c r="G125" s="53">
        <f t="shared" si="153"/>
        <v>7.9880529372729274</v>
      </c>
      <c r="H125" s="219">
        <f t="shared" si="153"/>
        <v>7.2883683203729488</v>
      </c>
      <c r="J125" s="55">
        <f t="shared" si="112"/>
        <v>-8.7591384583243226E-2</v>
      </c>
    </row>
    <row r="126" spans="1:10" ht="20.100000000000001" customHeight="1" thickBot="1" x14ac:dyDescent="0.3">
      <c r="A126" s="274"/>
      <c r="B126" s="17" t="s">
        <v>43</v>
      </c>
      <c r="C126" s="66">
        <f t="shared" ref="C126:H126" si="155">C78/C30</f>
        <v>3.6242080016250129</v>
      </c>
      <c r="D126" s="53">
        <f t="shared" si="155"/>
        <v>3.8319918871902581</v>
      </c>
      <c r="E126" s="53">
        <f t="shared" si="155"/>
        <v>3.9938925411898385</v>
      </c>
      <c r="F126" s="53">
        <f t="shared" ref="F126" si="156">F78/F30</f>
        <v>3.7690685130021739</v>
      </c>
      <c r="G126" s="53">
        <f t="shared" si="155"/>
        <v>3.9078664226530448</v>
      </c>
      <c r="H126" s="219">
        <f t="shared" si="155"/>
        <v>3.7469046436103883</v>
      </c>
      <c r="J126" s="55">
        <f t="shared" si="112"/>
        <v>-4.1189171182923853E-2</v>
      </c>
    </row>
    <row r="127" spans="1:10" ht="20.100000000000001" customHeight="1" thickBot="1" x14ac:dyDescent="0.3">
      <c r="A127" s="22" t="s">
        <v>9</v>
      </c>
      <c r="B127" s="23"/>
      <c r="C127" s="65">
        <f t="shared" ref="C127:H127" si="157">C79/C31</f>
        <v>4.2926865832174128</v>
      </c>
      <c r="D127" s="199">
        <f t="shared" si="157"/>
        <v>4.3303673697966829</v>
      </c>
      <c r="E127" s="199">
        <f t="shared" si="157"/>
        <v>4.5876927752226218</v>
      </c>
      <c r="F127" s="199">
        <f t="shared" ref="F127" si="158">F79/F31</f>
        <v>4.435768720512459</v>
      </c>
      <c r="G127" s="199">
        <f t="shared" si="157"/>
        <v>3.9422823458381786</v>
      </c>
      <c r="H127" s="218">
        <f t="shared" si="157"/>
        <v>4.445899531098612</v>
      </c>
      <c r="J127" s="41">
        <f t="shared" si="112"/>
        <v>0.12774761954635142</v>
      </c>
    </row>
    <row r="128" spans="1:10" ht="20.100000000000001" customHeight="1" x14ac:dyDescent="0.25">
      <c r="A128" s="42"/>
      <c r="B128" s="17" t="s">
        <v>44</v>
      </c>
      <c r="C128" s="66">
        <f t="shared" ref="C128:H128" si="159">C80/C32</f>
        <v>8.6157584549226236</v>
      </c>
      <c r="D128" s="53">
        <f t="shared" si="159"/>
        <v>9.2267089803991489</v>
      </c>
      <c r="E128" s="53">
        <f t="shared" si="159"/>
        <v>10.043909773256988</v>
      </c>
      <c r="F128" s="53">
        <f t="shared" ref="F128" si="160">F80/F32</f>
        <v>9.7347836212761418</v>
      </c>
      <c r="G128" s="53">
        <f t="shared" si="159"/>
        <v>11.959347444545473</v>
      </c>
      <c r="H128" s="219">
        <f t="shared" si="159"/>
        <v>11.163369437820798</v>
      </c>
      <c r="J128" s="55">
        <f t="shared" si="112"/>
        <v>-6.6556976491866413E-2</v>
      </c>
    </row>
    <row r="129" spans="1:10" ht="20.100000000000001" customHeight="1" thickBot="1" x14ac:dyDescent="0.3">
      <c r="A129" s="274"/>
      <c r="B129" s="17" t="s">
        <v>43</v>
      </c>
      <c r="C129" s="66">
        <f t="shared" ref="C129:H129" si="161">C81/C33</f>
        <v>2.9725197434027817</v>
      </c>
      <c r="D129" s="53">
        <f t="shared" si="161"/>
        <v>3.0922176967130417</v>
      </c>
      <c r="E129" s="53">
        <f t="shared" si="161"/>
        <v>3.3400513414949007</v>
      </c>
      <c r="F129" s="53">
        <f t="shared" ref="F129" si="162">F81/F33</f>
        <v>3.3903788400207047</v>
      </c>
      <c r="G129" s="53">
        <f t="shared" si="161"/>
        <v>3.4137740523287787</v>
      </c>
      <c r="H129" s="219">
        <f t="shared" si="161"/>
        <v>3.5497161184340591</v>
      </c>
      <c r="J129" s="55">
        <f t="shared" si="112"/>
        <v>3.9821635533419261E-2</v>
      </c>
    </row>
    <row r="130" spans="1:10" s="343" customFormat="1" ht="20.100000000000001" customHeight="1" thickBot="1" x14ac:dyDescent="0.3">
      <c r="A130" s="347" t="s">
        <v>12</v>
      </c>
      <c r="B130" s="348"/>
      <c r="C130" s="360">
        <f t="shared" ref="C130:H130" si="163">C82/C34</f>
        <v>3.7574468322224552</v>
      </c>
      <c r="D130" s="361">
        <f t="shared" si="163"/>
        <v>3.7704534225375128</v>
      </c>
      <c r="E130" s="361">
        <f t="shared" si="163"/>
        <v>3.7531063004621421</v>
      </c>
      <c r="F130" s="361">
        <f t="shared" ref="F130" si="164">F82/F34</f>
        <v>3.2271093996566451</v>
      </c>
      <c r="G130" s="361">
        <f t="shared" si="163"/>
        <v>3.0751550845113598</v>
      </c>
      <c r="H130" s="362">
        <f t="shared" si="163"/>
        <v>3.1004624824653058</v>
      </c>
      <c r="J130" s="41">
        <f t="shared" si="112"/>
        <v>8.2296330618939553E-3</v>
      </c>
    </row>
    <row r="131" spans="1:10" s="343" customFormat="1" ht="20.100000000000001" customHeight="1" x14ac:dyDescent="0.25">
      <c r="A131" s="356"/>
      <c r="B131" s="221" t="s">
        <v>44</v>
      </c>
      <c r="C131" s="363">
        <f t="shared" ref="C131:H131" si="165">C83/C35</f>
        <v>6.5114133195300425</v>
      </c>
      <c r="D131" s="293">
        <f t="shared" si="165"/>
        <v>6.194533158108551</v>
      </c>
      <c r="E131" s="293">
        <f t="shared" si="165"/>
        <v>5.8572628598213905</v>
      </c>
      <c r="F131" s="293">
        <f t="shared" ref="F131" si="166">F83/F35</f>
        <v>4.6456746925895409</v>
      </c>
      <c r="G131" s="293">
        <f t="shared" si="165"/>
        <v>5.0539941688228893</v>
      </c>
      <c r="H131" s="294">
        <f t="shared" si="165"/>
        <v>5.1890469927726599</v>
      </c>
      <c r="J131" s="55">
        <f t="shared" si="112"/>
        <v>2.6721998371681013E-2</v>
      </c>
    </row>
    <row r="132" spans="1:10" s="343" customFormat="1" ht="20.100000000000001" customHeight="1" thickBot="1" x14ac:dyDescent="0.3">
      <c r="A132" s="358"/>
      <c r="B132" s="221" t="s">
        <v>43</v>
      </c>
      <c r="C132" s="363">
        <f t="shared" ref="C132:H132" si="167">C84/C36</f>
        <v>2.5870780949019956</v>
      </c>
      <c r="D132" s="293">
        <f t="shared" si="167"/>
        <v>2.6597150384712642</v>
      </c>
      <c r="E132" s="293">
        <f t="shared" si="167"/>
        <v>2.8435620972733431</v>
      </c>
      <c r="F132" s="293">
        <f t="shared" ref="F132" si="168">F84/F36</f>
        <v>2.40438083990413</v>
      </c>
      <c r="G132" s="293">
        <f t="shared" si="167"/>
        <v>2.4553484464664979</v>
      </c>
      <c r="H132" s="294">
        <f t="shared" si="167"/>
        <v>2.5507620260155024</v>
      </c>
      <c r="J132" s="55">
        <f t="shared" si="112"/>
        <v>3.8859486394411599E-2</v>
      </c>
    </row>
    <row r="133" spans="1:10" ht="20.100000000000001" customHeight="1" thickBot="1" x14ac:dyDescent="0.3">
      <c r="A133" s="22" t="s">
        <v>11</v>
      </c>
      <c r="B133" s="23"/>
      <c r="C133" s="65">
        <f t="shared" ref="C133:H133" si="169">C85/C37</f>
        <v>3.4995901302247181</v>
      </c>
      <c r="D133" s="199">
        <f t="shared" si="169"/>
        <v>3.6172306493557351</v>
      </c>
      <c r="E133" s="199">
        <f t="shared" si="169"/>
        <v>3.6593951137034177</v>
      </c>
      <c r="F133" s="199">
        <f t="shared" ref="F133" si="170">F85/F37</f>
        <v>3.8105394511720654</v>
      </c>
      <c r="G133" s="199">
        <f t="shared" si="169"/>
        <v>3.435991942906353</v>
      </c>
      <c r="H133" s="218">
        <f t="shared" si="169"/>
        <v>3.5413843424868316</v>
      </c>
      <c r="J133" s="41">
        <f t="shared" si="112"/>
        <v>3.0673063654314593E-2</v>
      </c>
    </row>
    <row r="134" spans="1:10" ht="20.100000000000001" customHeight="1" x14ac:dyDescent="0.25">
      <c r="A134" s="42"/>
      <c r="B134" s="17" t="s">
        <v>44</v>
      </c>
      <c r="C134" s="66">
        <f t="shared" ref="C134:H134" si="171">C86/C38</f>
        <v>9.4593915192518825</v>
      </c>
      <c r="D134" s="53">
        <f t="shared" si="171"/>
        <v>9.8262393081334114</v>
      </c>
      <c r="E134" s="53">
        <f t="shared" si="171"/>
        <v>9.8714347596235577</v>
      </c>
      <c r="F134" s="53">
        <f t="shared" ref="F134" si="172">F86/F38</f>
        <v>9.5642067097241092</v>
      </c>
      <c r="G134" s="53">
        <f t="shared" si="171"/>
        <v>8.986912153786843</v>
      </c>
      <c r="H134" s="219">
        <f t="shared" si="171"/>
        <v>9.5218006133766568</v>
      </c>
      <c r="J134" s="55">
        <f t="shared" si="112"/>
        <v>5.9518603324104621E-2</v>
      </c>
    </row>
    <row r="135" spans="1:10" ht="20.100000000000001" customHeight="1" thickBot="1" x14ac:dyDescent="0.3">
      <c r="A135" s="274"/>
      <c r="B135" s="17" t="s">
        <v>43</v>
      </c>
      <c r="C135" s="66">
        <f t="shared" ref="C135:H135" si="173">C87/C39</f>
        <v>2.7053523323271169</v>
      </c>
      <c r="D135" s="53">
        <f t="shared" si="173"/>
        <v>2.8582163449429099</v>
      </c>
      <c r="E135" s="53">
        <f t="shared" si="173"/>
        <v>2.9886613293918165</v>
      </c>
      <c r="F135" s="53">
        <f t="shared" ref="F135" si="174">F87/F39</f>
        <v>3.0033512190316172</v>
      </c>
      <c r="G135" s="53">
        <f t="shared" si="173"/>
        <v>3.0319440147768399</v>
      </c>
      <c r="H135" s="219">
        <f t="shared" si="173"/>
        <v>3.2011135669731425</v>
      </c>
      <c r="J135" s="55">
        <f t="shared" si="112"/>
        <v>5.5795737444958714E-2</v>
      </c>
    </row>
    <row r="136" spans="1:10" ht="20.100000000000001" customHeight="1" thickBot="1" x14ac:dyDescent="0.3">
      <c r="A136" s="22" t="s">
        <v>6</v>
      </c>
      <c r="B136" s="23"/>
      <c r="C136" s="65">
        <f t="shared" ref="C136:H136" si="175">C88/C40</f>
        <v>4.721032914532131</v>
      </c>
      <c r="D136" s="199">
        <f t="shared" si="175"/>
        <v>5.2663767289432464</v>
      </c>
      <c r="E136" s="199">
        <f t="shared" si="175"/>
        <v>5.8535288582290521</v>
      </c>
      <c r="F136" s="199">
        <f t="shared" ref="F136" si="176">F88/F40</f>
        <v>6.0191777275289509</v>
      </c>
      <c r="G136" s="199">
        <f t="shared" si="175"/>
        <v>5.2187927731578672</v>
      </c>
      <c r="H136" s="218">
        <f t="shared" si="175"/>
        <v>5.2134753561041851</v>
      </c>
      <c r="J136" s="41">
        <f t="shared" si="112"/>
        <v>-1.0188979108408831E-3</v>
      </c>
    </row>
    <row r="137" spans="1:10" ht="20.100000000000001" customHeight="1" x14ac:dyDescent="0.25">
      <c r="A137" s="42"/>
      <c r="B137" s="17" t="s">
        <v>44</v>
      </c>
      <c r="C137" s="66">
        <f t="shared" ref="C137:H137" si="177">C89/C41</f>
        <v>10.43620664331918</v>
      </c>
      <c r="D137" s="53">
        <f t="shared" si="177"/>
        <v>10.88841256916583</v>
      </c>
      <c r="E137" s="53">
        <f t="shared" si="177"/>
        <v>11.564204729106528</v>
      </c>
      <c r="F137" s="53">
        <f t="shared" ref="F137" si="178">F89/F41</f>
        <v>11.385771020236271</v>
      </c>
      <c r="G137" s="53">
        <f t="shared" si="177"/>
        <v>11.546967232898602</v>
      </c>
      <c r="H137" s="295">
        <f t="shared" si="177"/>
        <v>11.847317197403717</v>
      </c>
      <c r="J137" s="55">
        <f t="shared" si="112"/>
        <v>2.601115586864956E-2</v>
      </c>
    </row>
    <row r="138" spans="1:10" ht="20.100000000000001" customHeight="1" thickBot="1" x14ac:dyDescent="0.3">
      <c r="A138" s="274"/>
      <c r="B138" s="17" t="s">
        <v>43</v>
      </c>
      <c r="C138" s="66">
        <f t="shared" ref="C138:H138" si="179">C90/C42</f>
        <v>3.2203387361387796</v>
      </c>
      <c r="D138" s="53">
        <f t="shared" si="179"/>
        <v>3.5336721368834847</v>
      </c>
      <c r="E138" s="53">
        <f t="shared" si="179"/>
        <v>3.794407741231824</v>
      </c>
      <c r="F138" s="53">
        <f t="shared" ref="F138" si="180">F90/F42</f>
        <v>3.9585853714938462</v>
      </c>
      <c r="G138" s="53">
        <f t="shared" si="179"/>
        <v>4.0425963465623997</v>
      </c>
      <c r="H138" s="219">
        <f t="shared" si="179"/>
        <v>4.2347275781567149</v>
      </c>
      <c r="J138" s="55">
        <f t="shared" si="112"/>
        <v>4.7526692037332119E-2</v>
      </c>
    </row>
    <row r="139" spans="1:10" ht="20.100000000000001" customHeight="1" thickBot="1" x14ac:dyDescent="0.3">
      <c r="A139" s="22" t="s">
        <v>7</v>
      </c>
      <c r="B139" s="23"/>
      <c r="C139" s="65">
        <f t="shared" ref="C139:H139" si="181">C91/C43</f>
        <v>13.606317179877836</v>
      </c>
      <c r="D139" s="199">
        <f t="shared" si="181"/>
        <v>12.864860068951531</v>
      </c>
      <c r="E139" s="199">
        <f t="shared" si="181"/>
        <v>15.569859982213398</v>
      </c>
      <c r="F139" s="199">
        <f t="shared" ref="F139" si="182">F91/F43</f>
        <v>14.675860440346899</v>
      </c>
      <c r="G139" s="199">
        <f t="shared" si="181"/>
        <v>13.006134342999436</v>
      </c>
      <c r="H139" s="218">
        <f t="shared" si="181"/>
        <v>12.182417957857025</v>
      </c>
      <c r="J139" s="41">
        <f t="shared" si="112"/>
        <v>-6.3332913794311024E-2</v>
      </c>
    </row>
    <row r="140" spans="1:10" ht="20.100000000000001" customHeight="1" x14ac:dyDescent="0.25">
      <c r="A140" s="42"/>
      <c r="B140" s="17" t="s">
        <v>44</v>
      </c>
      <c r="C140" s="66">
        <f t="shared" ref="C140:H140" si="183">C92/C44</f>
        <v>17.343538291795131</v>
      </c>
      <c r="D140" s="53">
        <f t="shared" si="183"/>
        <v>15.135612348541587</v>
      </c>
      <c r="E140" s="53">
        <f t="shared" si="183"/>
        <v>17.897327696503972</v>
      </c>
      <c r="F140" s="53">
        <f t="shared" ref="F140" si="184">F92/F44</f>
        <v>17.227658366505111</v>
      </c>
      <c r="G140" s="53">
        <f t="shared" si="183"/>
        <v>17.857502174372957</v>
      </c>
      <c r="H140" s="219">
        <f t="shared" si="183"/>
        <v>18.792674015294203</v>
      </c>
      <c r="J140" s="55">
        <f t="shared" si="112"/>
        <v>5.2368569343550046E-2</v>
      </c>
    </row>
    <row r="141" spans="1:10" ht="20.100000000000001" customHeight="1" thickBot="1" x14ac:dyDescent="0.3">
      <c r="A141" s="274"/>
      <c r="B141" s="17" t="s">
        <v>43</v>
      </c>
      <c r="C141" s="66">
        <f t="shared" ref="C141:H141" si="185">C93/C45</f>
        <v>5.7456459973539813</v>
      </c>
      <c r="D141" s="53">
        <f t="shared" si="185"/>
        <v>6.3598698970344749</v>
      </c>
      <c r="E141" s="53">
        <f t="shared" si="185"/>
        <v>6.435994581767444</v>
      </c>
      <c r="F141" s="53">
        <f t="shared" ref="F141" si="186">F93/F45</f>
        <v>6.9692724983047567</v>
      </c>
      <c r="G141" s="53">
        <f t="shared" si="185"/>
        <v>6.6667110355702084</v>
      </c>
      <c r="H141" s="219">
        <f t="shared" si="185"/>
        <v>6.8049399254824801</v>
      </c>
      <c r="J141" s="55">
        <f t="shared" si="112"/>
        <v>2.0734195493812769E-2</v>
      </c>
    </row>
    <row r="142" spans="1:10" ht="20.100000000000001" customHeight="1" x14ac:dyDescent="0.25">
      <c r="A142" s="477" t="s">
        <v>27</v>
      </c>
      <c r="B142" s="491"/>
      <c r="C142" s="296">
        <f t="shared" ref="C142:H142" si="187">C94/C46</f>
        <v>4.7569112942824816</v>
      </c>
      <c r="D142" s="297">
        <f t="shared" si="187"/>
        <v>5.1415914345030833</v>
      </c>
      <c r="E142" s="297">
        <f t="shared" si="187"/>
        <v>5.4155944930994329</v>
      </c>
      <c r="F142" s="297">
        <f t="shared" ref="F142" si="188">F94/F46</f>
        <v>5.4857885246444358</v>
      </c>
      <c r="G142" s="298">
        <f t="shared" si="187"/>
        <v>4.8047460925968055</v>
      </c>
      <c r="H142" s="299">
        <f t="shared" si="187"/>
        <v>4.8458707761573461</v>
      </c>
      <c r="J142" s="186">
        <f t="shared" si="112"/>
        <v>8.5591793547438073E-3</v>
      </c>
    </row>
    <row r="143" spans="1:10" ht="20.100000000000001" customHeight="1" x14ac:dyDescent="0.25">
      <c r="A143" s="42"/>
      <c r="B143" s="17" t="s">
        <v>44</v>
      </c>
      <c r="C143" s="300">
        <f t="shared" ref="C143:H143" si="189">C95/C47</f>
        <v>9.8494977541431705</v>
      </c>
      <c r="D143" s="53">
        <f t="shared" si="189"/>
        <v>10.411404658338641</v>
      </c>
      <c r="E143" s="53">
        <f t="shared" si="189"/>
        <v>10.813566770358026</v>
      </c>
      <c r="F143" s="53">
        <f t="shared" ref="F143" si="190">F95/F47</f>
        <v>10.404073324750314</v>
      </c>
      <c r="G143" s="66">
        <f t="shared" si="189"/>
        <v>10.469577751933423</v>
      </c>
      <c r="H143" s="219">
        <f t="shared" si="189"/>
        <v>10.599052612595012</v>
      </c>
      <c r="J143" s="55">
        <f t="shared" si="112"/>
        <v>1.2366770057911659E-2</v>
      </c>
    </row>
    <row r="144" spans="1:10" ht="20.100000000000001" customHeight="1" thickBot="1" x14ac:dyDescent="0.3">
      <c r="A144" s="56"/>
      <c r="B144" s="43" t="s">
        <v>43</v>
      </c>
      <c r="C144" s="301">
        <f t="shared" ref="C144:H144" si="191">C96/C48</f>
        <v>3.2123307365165226</v>
      </c>
      <c r="D144" s="54">
        <f t="shared" si="191"/>
        <v>3.4169911944004991</v>
      </c>
      <c r="E144" s="54">
        <f t="shared" si="191"/>
        <v>3.594888865750693</v>
      </c>
      <c r="F144" s="54">
        <f t="shared" ref="F144" si="192">F96/F48</f>
        <v>3.6577305306216243</v>
      </c>
      <c r="G144" s="67">
        <f t="shared" si="191"/>
        <v>3.729689602188742</v>
      </c>
      <c r="H144" s="302">
        <f t="shared" si="191"/>
        <v>3.9220684872182874</v>
      </c>
      <c r="J144" s="60">
        <f t="shared" si="112"/>
        <v>5.1580400931125522E-2</v>
      </c>
    </row>
    <row r="146" spans="1:1" ht="15.75" x14ac:dyDescent="0.25">
      <c r="A146" s="129" t="s">
        <v>46</v>
      </c>
    </row>
  </sheetData>
  <mergeCells count="39">
    <mergeCell ref="A5:B6"/>
    <mergeCell ref="C5:C6"/>
    <mergeCell ref="D5:D6"/>
    <mergeCell ref="E5:E6"/>
    <mergeCell ref="C53:C54"/>
    <mergeCell ref="D53:D54"/>
    <mergeCell ref="E53:E54"/>
    <mergeCell ref="A46:B46"/>
    <mergeCell ref="Q5:R5"/>
    <mergeCell ref="Q53:R53"/>
    <mergeCell ref="J5:J6"/>
    <mergeCell ref="K5:K6"/>
    <mergeCell ref="L5:L6"/>
    <mergeCell ref="L53:L54"/>
    <mergeCell ref="N5:N6"/>
    <mergeCell ref="N53:N54"/>
    <mergeCell ref="O5:O6"/>
    <mergeCell ref="O53:O54"/>
    <mergeCell ref="A142:B142"/>
    <mergeCell ref="G101:G102"/>
    <mergeCell ref="J53:J54"/>
    <mergeCell ref="K53:K54"/>
    <mergeCell ref="J101:J102"/>
    <mergeCell ref="A101:B102"/>
    <mergeCell ref="C101:C102"/>
    <mergeCell ref="D101:D102"/>
    <mergeCell ref="E101:E102"/>
    <mergeCell ref="A53:B54"/>
    <mergeCell ref="A94:B94"/>
    <mergeCell ref="G53:G54"/>
    <mergeCell ref="H53:H54"/>
    <mergeCell ref="H101:H102"/>
    <mergeCell ref="F5:F6"/>
    <mergeCell ref="M5:M6"/>
    <mergeCell ref="F53:F54"/>
    <mergeCell ref="M53:M54"/>
    <mergeCell ref="F101:F102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Q7:R9 R46:R48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Q46:Q48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Q10:R12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Q13:R15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Q16:R18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Q19:R21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Q22:R24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Q25:R27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Q28:R30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Q31:R33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Q34:R36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Q37:R39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Q40:R42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Q43:R45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Q55:R57 R94:R96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Q94:Q96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Q58:R60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Q61:R63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Q64:R66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Q67:R69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Q70:R72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Q73:R75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Q76:R78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Q79:R81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Q82:R84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Q85:R87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Q88:R90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Q91:R93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J103:J105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J142:J144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J106:J108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J109:J111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J112:J114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J115:J117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J118:J120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J121:J123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J124:J126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J127:J129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J130:J132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J133:J135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J136:J138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J139:J141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119"/>
  <sheetViews>
    <sheetView showGridLines="0" topLeftCell="A102" workbookViewId="0">
      <selection activeCell="J113" sqref="J113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8" width="12.42578125" customWidth="1"/>
    <col min="9" max="9" width="2.5703125" customWidth="1"/>
    <col min="10" max="11" width="10.28515625" customWidth="1"/>
    <col min="12" max="13" width="11.140625" customWidth="1"/>
    <col min="14" max="15" width="11.7109375" customWidth="1"/>
    <col min="16" max="16" width="2.5703125" customWidth="1"/>
    <col min="17" max="18" width="11.140625" customWidth="1"/>
    <col min="19" max="20" width="10.28515625" customWidth="1"/>
    <col min="21" max="21" width="1.85546875" customWidth="1"/>
    <col min="25" max="25" width="11.5703125" customWidth="1"/>
  </cols>
  <sheetData>
    <row r="1" spans="1:25" x14ac:dyDescent="0.25">
      <c r="A1" s="1" t="s">
        <v>82</v>
      </c>
    </row>
    <row r="2" spans="1:25" x14ac:dyDescent="0.25">
      <c r="A2" s="1"/>
    </row>
    <row r="3" spans="1:25" x14ac:dyDescent="0.25">
      <c r="A3" s="1" t="s">
        <v>29</v>
      </c>
      <c r="J3" s="1" t="s">
        <v>31</v>
      </c>
      <c r="Q3" s="1" t="str">
        <f>'7'!Q3</f>
        <v>VARIAÇÃO (JAN.-DEZ)</v>
      </c>
    </row>
    <row r="4" spans="1:25" ht="15.75" thickBot="1" x14ac:dyDescent="0.3"/>
    <row r="5" spans="1:25" ht="24" customHeight="1" x14ac:dyDescent="0.25">
      <c r="A5" s="477" t="s">
        <v>89</v>
      </c>
      <c r="B5" s="506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504" t="s">
        <v>93</v>
      </c>
      <c r="R5" s="505"/>
    </row>
    <row r="6" spans="1:25" ht="20.25" customHeight="1" thickBot="1" x14ac:dyDescent="0.3">
      <c r="A6" s="478"/>
      <c r="B6" s="507"/>
      <c r="C6" s="490"/>
      <c r="D6" s="489"/>
      <c r="E6" s="489"/>
      <c r="F6" s="489"/>
      <c r="G6" s="482"/>
      <c r="H6" s="476"/>
      <c r="J6" s="503"/>
      <c r="K6" s="489"/>
      <c r="L6" s="489"/>
      <c r="M6" s="489"/>
      <c r="N6" s="482">
        <v>2020</v>
      </c>
      <c r="O6" s="476">
        <v>2021</v>
      </c>
      <c r="Q6" s="164" t="s">
        <v>0</v>
      </c>
      <c r="R6" s="64" t="s">
        <v>45</v>
      </c>
    </row>
    <row r="7" spans="1:25" ht="20.100000000000001" customHeight="1" thickBot="1" x14ac:dyDescent="0.3">
      <c r="A7" s="22" t="s">
        <v>44</v>
      </c>
      <c r="B7" s="23"/>
      <c r="C7" s="29">
        <f>SUM(C8:C17)</f>
        <v>73589682</v>
      </c>
      <c r="D7" s="30">
        <f>SUM(D8:D17)</f>
        <v>80208943</v>
      </c>
      <c r="E7" s="30">
        <v>81369316</v>
      </c>
      <c r="F7" s="30">
        <v>89195523</v>
      </c>
      <c r="G7" s="410">
        <v>49337607</v>
      </c>
      <c r="H7" s="237">
        <v>41798829</v>
      </c>
      <c r="I7" s="1"/>
      <c r="J7" s="198">
        <f>C7/C29</f>
        <v>0.28645210339566635</v>
      </c>
      <c r="K7" s="37">
        <f>D7/D29</f>
        <v>0.29996382809659872</v>
      </c>
      <c r="L7" s="37">
        <f>E7/E29</f>
        <v>0.30810715382130371</v>
      </c>
      <c r="M7" s="37">
        <f>F7/F29</f>
        <v>0.32051295383624323</v>
      </c>
      <c r="N7" s="424">
        <f>G7/G29</f>
        <v>0.19677732270582149</v>
      </c>
      <c r="O7" s="304">
        <f>H7/H29</f>
        <v>0.16810811279300572</v>
      </c>
      <c r="P7" s="1"/>
      <c r="Q7" s="95">
        <f t="shared" ref="Q7:Q12" si="0">(H7-G7)/G7</f>
        <v>-0.15279983076601181</v>
      </c>
      <c r="R7" s="133">
        <f>(O7-N7)*100</f>
        <v>-2.8669209912815767</v>
      </c>
      <c r="U7" s="1"/>
    </row>
    <row r="8" spans="1:25" s="18" customFormat="1" ht="20.100000000000001" customHeight="1" x14ac:dyDescent="0.25">
      <c r="A8" s="71"/>
      <c r="B8" s="188" t="s">
        <v>75</v>
      </c>
      <c r="C8" s="27">
        <v>37372619</v>
      </c>
      <c r="D8" s="28">
        <v>38873692</v>
      </c>
      <c r="E8" s="28">
        <v>39446321</v>
      </c>
      <c r="F8" s="28">
        <v>43511718</v>
      </c>
      <c r="G8" s="324">
        <v>24224823</v>
      </c>
      <c r="H8" s="228">
        <v>19911383</v>
      </c>
      <c r="I8"/>
      <c r="J8" s="108">
        <f t="shared" ref="J8:J17" si="1">C8/$C$7</f>
        <v>0.50785134524701436</v>
      </c>
      <c r="K8" s="34">
        <f t="shared" ref="K8:K17" si="2">D8/$D$7</f>
        <v>0.48465533325878635</v>
      </c>
      <c r="L8" s="34">
        <f t="shared" ref="L8:L17" si="3">E8/$E$7</f>
        <v>0.4847812779942749</v>
      </c>
      <c r="M8" s="34">
        <f t="shared" ref="M8:M17" si="4">F8/$F$7</f>
        <v>0.4878240133195923</v>
      </c>
      <c r="N8" s="425">
        <f t="shared" ref="N8:N17" si="5">G8/$G$7</f>
        <v>0.4910011748239026</v>
      </c>
      <c r="O8" s="109">
        <f t="shared" ref="O8:O17" si="6">H8/$H$7</f>
        <v>0.47636222057799754</v>
      </c>
      <c r="P8"/>
      <c r="Q8" s="139">
        <f t="shared" si="0"/>
        <v>-0.17805867972698913</v>
      </c>
      <c r="R8" s="140">
        <f t="shared" ref="R8:R39" si="7">(O8-N8)*100</f>
        <v>-1.4638954245905056</v>
      </c>
      <c r="U8" s="17"/>
      <c r="V8"/>
      <c r="W8"/>
      <c r="X8"/>
      <c r="Y8"/>
    </row>
    <row r="9" spans="1:25" s="18" customFormat="1" ht="20.100000000000001" customHeight="1" x14ac:dyDescent="0.25">
      <c r="A9" s="71"/>
      <c r="B9" s="188" t="s">
        <v>76</v>
      </c>
      <c r="C9" s="27">
        <v>5996156</v>
      </c>
      <c r="D9" s="28">
        <v>7255381</v>
      </c>
      <c r="E9" s="28">
        <v>7833663</v>
      </c>
      <c r="F9" s="28">
        <v>8890691</v>
      </c>
      <c r="G9" s="324">
        <v>4710388</v>
      </c>
      <c r="H9" s="228">
        <v>4503686</v>
      </c>
      <c r="I9"/>
      <c r="J9" s="108">
        <f t="shared" si="1"/>
        <v>8.1480933699373773E-2</v>
      </c>
      <c r="K9" s="34">
        <f t="shared" si="2"/>
        <v>9.0456010622157176E-2</v>
      </c>
      <c r="L9" s="34">
        <f t="shared" si="3"/>
        <v>9.6272936594428302E-2</v>
      </c>
      <c r="M9" s="34">
        <f t="shared" si="4"/>
        <v>9.967642658477377E-2</v>
      </c>
      <c r="N9" s="425">
        <f t="shared" si="5"/>
        <v>9.5472567204161321E-2</v>
      </c>
      <c r="O9" s="109">
        <f t="shared" si="6"/>
        <v>0.10774670266480432</v>
      </c>
      <c r="P9"/>
      <c r="Q9" s="193">
        <f t="shared" si="0"/>
        <v>-4.3882160025883216E-2</v>
      </c>
      <c r="R9" s="136">
        <f t="shared" si="7"/>
        <v>1.2274135460643001</v>
      </c>
      <c r="V9"/>
      <c r="W9"/>
      <c r="X9"/>
      <c r="Y9"/>
    </row>
    <row r="10" spans="1:25" ht="20.100000000000001" customHeight="1" x14ac:dyDescent="0.25">
      <c r="A10" s="71"/>
      <c r="B10" s="188" t="s">
        <v>83</v>
      </c>
      <c r="C10" s="27">
        <v>34002</v>
      </c>
      <c r="D10" s="28">
        <v>46873</v>
      </c>
      <c r="E10" s="28">
        <v>70780</v>
      </c>
      <c r="F10" s="28">
        <v>43940</v>
      </c>
      <c r="G10" s="324">
        <v>37473</v>
      </c>
      <c r="H10" s="228">
        <v>24526</v>
      </c>
      <c r="J10" s="108">
        <f t="shared" si="1"/>
        <v>4.6204847032767449E-4</v>
      </c>
      <c r="K10" s="34">
        <f t="shared" si="2"/>
        <v>5.843862074083186E-4</v>
      </c>
      <c r="L10" s="34">
        <f t="shared" si="3"/>
        <v>8.698610665474932E-4</v>
      </c>
      <c r="M10" s="34">
        <f t="shared" si="4"/>
        <v>4.9262562202813701E-4</v>
      </c>
      <c r="N10" s="425">
        <f t="shared" si="5"/>
        <v>7.5952204167502486E-4</v>
      </c>
      <c r="O10" s="109">
        <f t="shared" si="6"/>
        <v>5.8676284926546622E-4</v>
      </c>
      <c r="Q10" s="193">
        <f t="shared" si="0"/>
        <v>-0.34550209484161931</v>
      </c>
      <c r="R10" s="136">
        <f t="shared" si="7"/>
        <v>-1.7275919240955864E-2</v>
      </c>
      <c r="U10" s="1"/>
    </row>
    <row r="11" spans="1:25" s="18" customFormat="1" ht="20.100000000000001" customHeight="1" x14ac:dyDescent="0.25">
      <c r="A11" s="71"/>
      <c r="B11" s="188" t="s">
        <v>77</v>
      </c>
      <c r="C11" s="27">
        <v>27432812</v>
      </c>
      <c r="D11" s="28">
        <v>30749453</v>
      </c>
      <c r="E11" s="28">
        <v>30888329</v>
      </c>
      <c r="F11" s="28">
        <v>33714237</v>
      </c>
      <c r="G11" s="324">
        <v>18372082</v>
      </c>
      <c r="H11" s="228">
        <v>15849657</v>
      </c>
      <c r="I11"/>
      <c r="J11" s="108">
        <f t="shared" si="1"/>
        <v>0.37278068411818926</v>
      </c>
      <c r="K11" s="34">
        <f t="shared" si="2"/>
        <v>0.38336688964969906</v>
      </c>
      <c r="L11" s="34">
        <f t="shared" si="3"/>
        <v>0.37960659519369683</v>
      </c>
      <c r="M11" s="34">
        <f t="shared" si="4"/>
        <v>0.37798126930653236</v>
      </c>
      <c r="N11" s="425">
        <f t="shared" si="5"/>
        <v>0.37237480934168532</v>
      </c>
      <c r="O11" s="109">
        <f t="shared" si="6"/>
        <v>0.37918901986464743</v>
      </c>
      <c r="P11"/>
      <c r="Q11" s="193">
        <f t="shared" si="0"/>
        <v>-0.13729663301089121</v>
      </c>
      <c r="R11" s="136">
        <f t="shared" si="7"/>
        <v>0.68142105229621053</v>
      </c>
      <c r="U11" s="17"/>
      <c r="V11"/>
      <c r="W11"/>
      <c r="X11"/>
      <c r="Y11"/>
    </row>
    <row r="12" spans="1:25" s="18" customFormat="1" ht="20.100000000000001" customHeight="1" x14ac:dyDescent="0.25">
      <c r="A12" s="71"/>
      <c r="B12" s="2" t="s">
        <v>78</v>
      </c>
      <c r="C12" s="27">
        <v>2421840</v>
      </c>
      <c r="D12" s="28">
        <v>3115619</v>
      </c>
      <c r="E12" s="28">
        <v>2990272</v>
      </c>
      <c r="F12" s="28">
        <v>2675500</v>
      </c>
      <c r="G12" s="324">
        <v>1749341</v>
      </c>
      <c r="H12" s="228">
        <v>1308278</v>
      </c>
      <c r="I12"/>
      <c r="J12" s="108">
        <f t="shared" si="1"/>
        <v>3.2910048449455186E-2</v>
      </c>
      <c r="K12" s="34">
        <f t="shared" si="2"/>
        <v>3.8843785785831884E-2</v>
      </c>
      <c r="L12" s="34">
        <f t="shared" si="3"/>
        <v>3.6749381056613524E-2</v>
      </c>
      <c r="M12" s="34">
        <f t="shared" si="4"/>
        <v>2.9995900130548033E-2</v>
      </c>
      <c r="N12" s="425">
        <f t="shared" si="5"/>
        <v>3.5456543322013978E-2</v>
      </c>
      <c r="O12" s="109">
        <f t="shared" si="6"/>
        <v>3.129939357870528E-2</v>
      </c>
      <c r="P12"/>
      <c r="Q12" s="193">
        <f t="shared" si="0"/>
        <v>-0.25213094531026253</v>
      </c>
      <c r="R12" s="136">
        <f t="shared" si="7"/>
        <v>-0.41571497433086979</v>
      </c>
      <c r="V12"/>
      <c r="W12"/>
      <c r="X12"/>
      <c r="Y12"/>
    </row>
    <row r="13" spans="1:25" s="18" customFormat="1" ht="20.100000000000001" customHeight="1" x14ac:dyDescent="0.25">
      <c r="A13" s="71"/>
      <c r="B13" s="511" t="s">
        <v>101</v>
      </c>
      <c r="C13" s="27">
        <v>0</v>
      </c>
      <c r="D13" s="28">
        <v>0</v>
      </c>
      <c r="E13" s="28">
        <v>0</v>
      </c>
      <c r="F13" s="28">
        <v>0</v>
      </c>
      <c r="G13" s="324">
        <v>0</v>
      </c>
      <c r="H13" s="228">
        <v>6205</v>
      </c>
      <c r="I13"/>
      <c r="J13" s="108">
        <f t="shared" si="1"/>
        <v>0</v>
      </c>
      <c r="K13" s="34">
        <f t="shared" si="2"/>
        <v>0</v>
      </c>
      <c r="L13" s="34">
        <f t="shared" si="3"/>
        <v>0</v>
      </c>
      <c r="M13" s="34">
        <f t="shared" ref="M13" si="8">F13/$F$7</f>
        <v>0</v>
      </c>
      <c r="N13" s="425">
        <f t="shared" ref="N13" si="9">G13/$G$7</f>
        <v>0</v>
      </c>
      <c r="O13" s="109">
        <f t="shared" ref="O13" si="10">H13/$H$7</f>
        <v>1.4844913478317777E-4</v>
      </c>
      <c r="P13"/>
      <c r="Q13" s="193"/>
      <c r="R13" s="136">
        <f t="shared" ref="R13:R16" si="11">(O13-N13)*100</f>
        <v>1.4844913478317777E-2</v>
      </c>
      <c r="V13"/>
      <c r="W13"/>
      <c r="X13"/>
      <c r="Y13"/>
    </row>
    <row r="14" spans="1:25" ht="20.100000000000001" customHeight="1" x14ac:dyDescent="0.25">
      <c r="A14" s="71"/>
      <c r="B14" s="2" t="s">
        <v>79</v>
      </c>
      <c r="C14" s="27">
        <v>0</v>
      </c>
      <c r="D14" s="28">
        <v>0</v>
      </c>
      <c r="E14" s="28">
        <v>0</v>
      </c>
      <c r="F14" s="28">
        <v>1164</v>
      </c>
      <c r="G14" s="324">
        <v>537</v>
      </c>
      <c r="H14" s="228">
        <v>0</v>
      </c>
      <c r="J14" s="108">
        <f t="shared" si="1"/>
        <v>0</v>
      </c>
      <c r="K14" s="34">
        <f t="shared" si="2"/>
        <v>0</v>
      </c>
      <c r="L14" s="34">
        <f t="shared" si="3"/>
        <v>0</v>
      </c>
      <c r="M14" s="34">
        <f t="shared" si="4"/>
        <v>1.3049982340481371E-5</v>
      </c>
      <c r="N14" s="425">
        <f t="shared" si="5"/>
        <v>1.0884192255210109E-5</v>
      </c>
      <c r="O14" s="109">
        <f t="shared" si="6"/>
        <v>0</v>
      </c>
      <c r="Q14" s="193">
        <f t="shared" ref="Q14" si="12">(H14-G14)/G14</f>
        <v>-1</v>
      </c>
      <c r="R14" s="136">
        <f t="shared" si="11"/>
        <v>-1.0884192255210109E-3</v>
      </c>
      <c r="U14" s="1"/>
    </row>
    <row r="15" spans="1:25" ht="20.100000000000001" customHeight="1" x14ac:dyDescent="0.25">
      <c r="A15" s="71"/>
      <c r="B15" s="511" t="s">
        <v>102</v>
      </c>
      <c r="C15" s="27">
        <v>0</v>
      </c>
      <c r="D15" s="28">
        <v>0</v>
      </c>
      <c r="E15" s="28">
        <v>0</v>
      </c>
      <c r="F15" s="28">
        <v>0</v>
      </c>
      <c r="G15" s="324">
        <v>0</v>
      </c>
      <c r="H15" s="228">
        <v>0</v>
      </c>
      <c r="J15" s="108">
        <f t="shared" si="1"/>
        <v>0</v>
      </c>
      <c r="K15" s="34">
        <f t="shared" si="2"/>
        <v>0</v>
      </c>
      <c r="L15" s="34">
        <f t="shared" si="3"/>
        <v>0</v>
      </c>
      <c r="M15" s="34">
        <f t="shared" ref="M15:M16" si="13">F15/$F$7</f>
        <v>0</v>
      </c>
      <c r="N15" s="425">
        <f t="shared" ref="N15:N16" si="14">G15/$G$7</f>
        <v>0</v>
      </c>
      <c r="O15" s="109">
        <f t="shared" ref="O15:O16" si="15">H15/$H$7</f>
        <v>0</v>
      </c>
      <c r="Q15" s="193"/>
      <c r="R15" s="136">
        <f t="shared" ref="R15:R16" si="16">(O15-N15)*100</f>
        <v>0</v>
      </c>
      <c r="U15" s="1"/>
    </row>
    <row r="16" spans="1:25" s="18" customFormat="1" ht="20.100000000000001" customHeight="1" x14ac:dyDescent="0.25">
      <c r="A16" s="71"/>
      <c r="B16" s="2" t="s">
        <v>80</v>
      </c>
      <c r="C16" s="27">
        <v>0</v>
      </c>
      <c r="D16" s="28">
        <v>0</v>
      </c>
      <c r="E16" s="28">
        <v>0</v>
      </c>
      <c r="F16" s="28">
        <v>0</v>
      </c>
      <c r="G16" s="324">
        <v>0</v>
      </c>
      <c r="H16" s="228">
        <v>0</v>
      </c>
      <c r="I16"/>
      <c r="J16" s="108">
        <f t="shared" si="1"/>
        <v>0</v>
      </c>
      <c r="K16" s="34">
        <f t="shared" si="2"/>
        <v>0</v>
      </c>
      <c r="L16" s="34">
        <f t="shared" si="3"/>
        <v>0</v>
      </c>
      <c r="M16" s="34">
        <f t="shared" si="13"/>
        <v>0</v>
      </c>
      <c r="N16" s="425">
        <f t="shared" si="14"/>
        <v>0</v>
      </c>
      <c r="O16" s="109">
        <f t="shared" si="15"/>
        <v>0</v>
      </c>
      <c r="P16"/>
      <c r="Q16" s="193"/>
      <c r="R16" s="136">
        <f t="shared" si="16"/>
        <v>0</v>
      </c>
      <c r="U16" s="17"/>
      <c r="V16"/>
      <c r="W16"/>
      <c r="X16"/>
      <c r="Y16"/>
    </row>
    <row r="17" spans="1:25" s="18" customFormat="1" ht="20.100000000000001" customHeight="1" thickBot="1" x14ac:dyDescent="0.3">
      <c r="A17" s="71"/>
      <c r="B17" s="2" t="s">
        <v>81</v>
      </c>
      <c r="C17" s="27">
        <v>332253</v>
      </c>
      <c r="D17" s="28">
        <v>167925</v>
      </c>
      <c r="E17" s="28">
        <v>139951</v>
      </c>
      <c r="F17" s="28">
        <v>358273</v>
      </c>
      <c r="G17" s="324">
        <v>242963</v>
      </c>
      <c r="H17" s="228">
        <v>195094</v>
      </c>
      <c r="I17"/>
      <c r="J17" s="108">
        <f t="shared" si="1"/>
        <v>4.5149400156396929E-3</v>
      </c>
      <c r="K17" s="34">
        <f t="shared" si="2"/>
        <v>2.093594476117208E-3</v>
      </c>
      <c r="L17" s="34">
        <f t="shared" si="3"/>
        <v>1.7199480944389406E-3</v>
      </c>
      <c r="M17" s="34">
        <f t="shared" si="4"/>
        <v>4.0167150541849505E-3</v>
      </c>
      <c r="N17" s="425">
        <f t="shared" si="5"/>
        <v>4.9244990743065424E-3</v>
      </c>
      <c r="O17" s="109">
        <f t="shared" si="6"/>
        <v>4.6674513297968231E-3</v>
      </c>
      <c r="P17"/>
      <c r="Q17" s="141">
        <f t="shared" ref="Q17:Q23" si="17">(H17-G17)/G17</f>
        <v>-0.19702176874668159</v>
      </c>
      <c r="R17" s="138">
        <f t="shared" si="7"/>
        <v>-2.5704774450971933E-2</v>
      </c>
      <c r="V17"/>
      <c r="W17"/>
      <c r="X17"/>
      <c r="Y17"/>
    </row>
    <row r="18" spans="1:25" ht="20.100000000000001" customHeight="1" thickBot="1" x14ac:dyDescent="0.3">
      <c r="A18" s="22" t="s">
        <v>43</v>
      </c>
      <c r="B18" s="23"/>
      <c r="C18" s="29">
        <f>SUM(C19:C28)</f>
        <v>183310795</v>
      </c>
      <c r="D18" s="30">
        <f>SUM(D19:D28)</f>
        <v>187186441</v>
      </c>
      <c r="E18" s="30">
        <v>182724896</v>
      </c>
      <c r="F18" s="30">
        <v>189094393</v>
      </c>
      <c r="G18" s="412">
        <v>201390507</v>
      </c>
      <c r="H18" s="215">
        <v>206843716</v>
      </c>
      <c r="I18" s="1"/>
      <c r="J18" s="198">
        <f t="shared" ref="J18:O18" si="18">C18/C29</f>
        <v>0.71354789660433371</v>
      </c>
      <c r="K18" s="37">
        <f t="shared" si="18"/>
        <v>0.70003617190340128</v>
      </c>
      <c r="L18" s="37">
        <f t="shared" si="18"/>
        <v>0.69189284617869629</v>
      </c>
      <c r="M18" s="37">
        <f t="shared" si="18"/>
        <v>0.67948704616375677</v>
      </c>
      <c r="N18" s="424">
        <f t="shared" si="18"/>
        <v>0.80322267729417851</v>
      </c>
      <c r="O18" s="304">
        <f t="shared" si="18"/>
        <v>0.83189188720699425</v>
      </c>
      <c r="P18" s="1"/>
      <c r="Q18" s="95">
        <f t="shared" si="17"/>
        <v>2.707778574687237E-2</v>
      </c>
      <c r="R18" s="133">
        <f t="shared" si="7"/>
        <v>2.8669209912815741</v>
      </c>
      <c r="U18" s="44"/>
    </row>
    <row r="19" spans="1:25" s="18" customFormat="1" ht="20.100000000000001" customHeight="1" x14ac:dyDescent="0.25">
      <c r="A19" s="71"/>
      <c r="B19" s="2" t="s">
        <v>75</v>
      </c>
      <c r="C19" s="27">
        <v>63208159</v>
      </c>
      <c r="D19" s="28">
        <v>65750811</v>
      </c>
      <c r="E19" s="28">
        <v>62925601</v>
      </c>
      <c r="F19" s="28">
        <v>68447081</v>
      </c>
      <c r="G19" s="324">
        <v>75291733</v>
      </c>
      <c r="H19" s="228">
        <v>73776605</v>
      </c>
      <c r="I19"/>
      <c r="J19" s="108">
        <f t="shared" ref="J19:J28" si="19">C19/$C$18</f>
        <v>0.34481416656340397</v>
      </c>
      <c r="K19" s="34">
        <f t="shared" ref="K19:K28" si="20">D19/$D$18</f>
        <v>0.35125840658512225</v>
      </c>
      <c r="L19" s="34">
        <f t="shared" ref="L19:L28" si="21">E19/$E$18</f>
        <v>0.34437343994985775</v>
      </c>
      <c r="M19" s="34">
        <f t="shared" ref="M19:M28" si="22">F19/$F$18</f>
        <v>0.36197308610837553</v>
      </c>
      <c r="N19" s="425">
        <f t="shared" ref="N19:N28" si="23">G19/$G$18</f>
        <v>0.37385939447483491</v>
      </c>
      <c r="O19" s="109">
        <f t="shared" ref="O19:O28" si="24">H19/$H$18</f>
        <v>0.3566780099812169</v>
      </c>
      <c r="P19"/>
      <c r="Q19" s="139">
        <f t="shared" si="17"/>
        <v>-2.012343108107234E-2</v>
      </c>
      <c r="R19" s="140">
        <f t="shared" si="7"/>
        <v>-1.7181384493618002</v>
      </c>
      <c r="U19" s="45"/>
      <c r="V19"/>
      <c r="W19"/>
      <c r="X19"/>
      <c r="Y19"/>
    </row>
    <row r="20" spans="1:25" s="18" customFormat="1" ht="20.100000000000001" customHeight="1" x14ac:dyDescent="0.25">
      <c r="A20" s="71"/>
      <c r="B20" s="2" t="s">
        <v>76</v>
      </c>
      <c r="C20" s="27">
        <v>56768</v>
      </c>
      <c r="D20" s="28">
        <v>44015</v>
      </c>
      <c r="E20" s="28">
        <v>22043</v>
      </c>
      <c r="F20" s="28">
        <v>50944</v>
      </c>
      <c r="G20" s="324">
        <v>44500</v>
      </c>
      <c r="H20" s="228">
        <v>23740</v>
      </c>
      <c r="I20"/>
      <c r="J20" s="108">
        <f t="shared" si="19"/>
        <v>3.0968170750664194E-4</v>
      </c>
      <c r="K20" s="34">
        <f t="shared" si="20"/>
        <v>2.3513989456105957E-4</v>
      </c>
      <c r="L20" s="34">
        <f t="shared" si="21"/>
        <v>1.2063490242730799E-4</v>
      </c>
      <c r="M20" s="34">
        <f t="shared" si="22"/>
        <v>2.6941042085790455E-4</v>
      </c>
      <c r="N20" s="425">
        <f t="shared" si="23"/>
        <v>2.209637418510496E-4</v>
      </c>
      <c r="O20" s="109">
        <f t="shared" si="24"/>
        <v>1.1477264312926964E-4</v>
      </c>
      <c r="P20"/>
      <c r="Q20" s="193">
        <f t="shared" si="17"/>
        <v>-0.4665168539325843</v>
      </c>
      <c r="R20" s="136">
        <f t="shared" si="7"/>
        <v>-1.0619109872177996E-2</v>
      </c>
      <c r="U20" s="45"/>
      <c r="V20"/>
      <c r="W20"/>
      <c r="X20"/>
      <c r="Y20"/>
    </row>
    <row r="21" spans="1:25" ht="20.100000000000001" customHeight="1" x14ac:dyDescent="0.25">
      <c r="A21" s="71"/>
      <c r="B21" s="2" t="s">
        <v>83</v>
      </c>
      <c r="C21" s="27">
        <v>0</v>
      </c>
      <c r="D21" s="28">
        <v>0</v>
      </c>
      <c r="E21" s="28">
        <v>0</v>
      </c>
      <c r="F21" s="28">
        <v>194</v>
      </c>
      <c r="G21" s="324">
        <v>2024</v>
      </c>
      <c r="H21" s="228">
        <v>132</v>
      </c>
      <c r="J21" s="108">
        <f t="shared" si="19"/>
        <v>0</v>
      </c>
      <c r="K21" s="34">
        <f t="shared" si="20"/>
        <v>0</v>
      </c>
      <c r="L21" s="34">
        <f t="shared" si="21"/>
        <v>0</v>
      </c>
      <c r="M21" s="34">
        <f t="shared" si="22"/>
        <v>1.0259426359617125E-6</v>
      </c>
      <c r="N21" s="425">
        <f t="shared" si="23"/>
        <v>1.0050126146214031E-5</v>
      </c>
      <c r="O21" s="109">
        <f t="shared" si="24"/>
        <v>6.3816296937925828E-7</v>
      </c>
      <c r="Q21" s="193">
        <f t="shared" si="17"/>
        <v>-0.93478260869565222</v>
      </c>
      <c r="R21" s="136">
        <f t="shared" si="7"/>
        <v>-9.4119631768347734E-4</v>
      </c>
      <c r="U21" s="44"/>
    </row>
    <row r="22" spans="1:25" s="18" customFormat="1" ht="20.100000000000001" customHeight="1" x14ac:dyDescent="0.25">
      <c r="A22" s="71"/>
      <c r="B22" s="2" t="s">
        <v>77</v>
      </c>
      <c r="C22" s="27">
        <v>90178750</v>
      </c>
      <c r="D22" s="28">
        <v>92438841</v>
      </c>
      <c r="E22" s="28">
        <v>93287385</v>
      </c>
      <c r="F22" s="28">
        <v>95010475</v>
      </c>
      <c r="G22" s="324">
        <v>98697599</v>
      </c>
      <c r="H22" s="228">
        <v>105237269</v>
      </c>
      <c r="I22"/>
      <c r="J22" s="108">
        <f t="shared" si="19"/>
        <v>0.49194456878548803</v>
      </c>
      <c r="K22" s="34">
        <f t="shared" si="20"/>
        <v>0.49383299616236626</v>
      </c>
      <c r="L22" s="34">
        <f t="shared" si="21"/>
        <v>0.51053461811793832</v>
      </c>
      <c r="M22" s="34">
        <f t="shared" si="22"/>
        <v>0.50244998538904329</v>
      </c>
      <c r="N22" s="425">
        <f t="shared" si="23"/>
        <v>0.49008069183717778</v>
      </c>
      <c r="O22" s="109">
        <f t="shared" si="24"/>
        <v>0.50877672783639216</v>
      </c>
      <c r="P22"/>
      <c r="Q22" s="193">
        <f t="shared" si="17"/>
        <v>6.6259666559872449E-2</v>
      </c>
      <c r="R22" s="136">
        <f t="shared" si="7"/>
        <v>1.8696035999214378</v>
      </c>
      <c r="U22" s="45"/>
      <c r="V22"/>
      <c r="W22"/>
      <c r="X22"/>
      <c r="Y22"/>
    </row>
    <row r="23" spans="1:25" s="18" customFormat="1" ht="20.100000000000001" customHeight="1" x14ac:dyDescent="0.25">
      <c r="A23" s="71"/>
      <c r="B23" s="2" t="s">
        <v>78</v>
      </c>
      <c r="C23" s="27">
        <v>4165670</v>
      </c>
      <c r="D23" s="28">
        <v>4672073</v>
      </c>
      <c r="E23" s="28">
        <v>3977355</v>
      </c>
      <c r="F23" s="28">
        <v>3743966</v>
      </c>
      <c r="G23" s="324">
        <v>4230134</v>
      </c>
      <c r="H23" s="228">
        <v>4395789</v>
      </c>
      <c r="I23"/>
      <c r="J23" s="108">
        <f t="shared" si="19"/>
        <v>2.2724630047019325E-2</v>
      </c>
      <c r="K23" s="34">
        <f t="shared" si="20"/>
        <v>2.4959462742282706E-2</v>
      </c>
      <c r="L23" s="34">
        <f t="shared" si="21"/>
        <v>2.1766902524328158E-2</v>
      </c>
      <c r="M23" s="34">
        <f t="shared" si="22"/>
        <v>1.9799455396860975E-2</v>
      </c>
      <c r="N23" s="425">
        <f t="shared" si="23"/>
        <v>2.1004634543176356E-2</v>
      </c>
      <c r="O23" s="109">
        <f t="shared" si="24"/>
        <v>2.1251740613671823E-2</v>
      </c>
      <c r="P23"/>
      <c r="Q23" s="193">
        <f t="shared" si="17"/>
        <v>3.91606979826171E-2</v>
      </c>
      <c r="R23" s="136">
        <f t="shared" si="7"/>
        <v>2.4710607049546751E-2</v>
      </c>
      <c r="U23" s="45"/>
      <c r="V23"/>
      <c r="W23"/>
      <c r="X23"/>
      <c r="Y23"/>
    </row>
    <row r="24" spans="1:25" s="18" customFormat="1" ht="20.100000000000001" customHeight="1" x14ac:dyDescent="0.25">
      <c r="A24" s="71"/>
      <c r="B24" s="338" t="s">
        <v>101</v>
      </c>
      <c r="C24" s="27">
        <v>0</v>
      </c>
      <c r="D24" s="28">
        <v>0</v>
      </c>
      <c r="E24" s="28">
        <v>0</v>
      </c>
      <c r="F24" s="28">
        <v>0</v>
      </c>
      <c r="G24" s="324">
        <v>0</v>
      </c>
      <c r="H24" s="228">
        <v>18361</v>
      </c>
      <c r="I24"/>
      <c r="J24" s="108">
        <f t="shared" ref="J24" si="25">C24/$C$18</f>
        <v>0</v>
      </c>
      <c r="K24" s="34">
        <f t="shared" ref="K24" si="26">D24/$D$18</f>
        <v>0</v>
      </c>
      <c r="L24" s="34">
        <f t="shared" ref="L24" si="27">E24/$E$18</f>
        <v>0</v>
      </c>
      <c r="M24" s="34">
        <f t="shared" ref="M24" si="28">F24/$F$18</f>
        <v>0</v>
      </c>
      <c r="N24" s="425">
        <f t="shared" ref="N24" si="29">G24/$G$18</f>
        <v>0</v>
      </c>
      <c r="O24" s="109">
        <f t="shared" ref="O24" si="30">H24/$H$18</f>
        <v>8.8767502127064861E-5</v>
      </c>
      <c r="P24"/>
      <c r="Q24" s="193"/>
      <c r="R24" s="136">
        <f t="shared" ref="R24:R28" si="31">(O24-N24)*100</f>
        <v>8.8767502127064853E-3</v>
      </c>
      <c r="U24" s="45"/>
      <c r="V24"/>
      <c r="W24"/>
      <c r="X24"/>
      <c r="Y24"/>
    </row>
    <row r="25" spans="1:25" ht="20.100000000000001" customHeight="1" x14ac:dyDescent="0.25">
      <c r="A25" s="71"/>
      <c r="B25" s="2" t="s">
        <v>79</v>
      </c>
      <c r="C25" s="27">
        <v>0</v>
      </c>
      <c r="D25" s="28">
        <v>0</v>
      </c>
      <c r="E25" s="28">
        <v>266</v>
      </c>
      <c r="F25" s="28">
        <v>221</v>
      </c>
      <c r="G25" s="324">
        <v>39</v>
      </c>
      <c r="H25" s="228">
        <v>0</v>
      </c>
      <c r="J25" s="108">
        <f t="shared" si="19"/>
        <v>0</v>
      </c>
      <c r="K25" s="34">
        <f t="shared" si="20"/>
        <v>0</v>
      </c>
      <c r="L25" s="34">
        <f t="shared" si="21"/>
        <v>1.455740327798572E-6</v>
      </c>
      <c r="M25" s="34">
        <f t="shared" si="22"/>
        <v>1.1687284667398891E-6</v>
      </c>
      <c r="N25" s="425">
        <f t="shared" si="23"/>
        <v>1.9365361645372887E-7</v>
      </c>
      <c r="O25" s="109">
        <f t="shared" si="24"/>
        <v>0</v>
      </c>
      <c r="Q25" s="193">
        <f t="shared" ref="Q25:Q28" si="32">(H25-G25)/G25</f>
        <v>-1</v>
      </c>
      <c r="R25" s="136">
        <f t="shared" si="31"/>
        <v>-1.9365361645372887E-5</v>
      </c>
      <c r="U25" s="44"/>
    </row>
    <row r="26" spans="1:25" ht="20.100000000000001" customHeight="1" x14ac:dyDescent="0.25">
      <c r="A26" s="71"/>
      <c r="B26" s="338" t="s">
        <v>102</v>
      </c>
      <c r="C26" s="27">
        <v>0</v>
      </c>
      <c r="D26" s="28">
        <v>0</v>
      </c>
      <c r="E26" s="28">
        <v>0</v>
      </c>
      <c r="F26" s="28">
        <v>0</v>
      </c>
      <c r="G26" s="324">
        <v>0</v>
      </c>
      <c r="H26" s="228">
        <v>11794</v>
      </c>
      <c r="J26" s="108">
        <f t="shared" ref="J26:J27" si="33">C26/$C$18</f>
        <v>0</v>
      </c>
      <c r="K26" s="34">
        <f t="shared" ref="K26:K27" si="34">D26/$D$18</f>
        <v>0</v>
      </c>
      <c r="L26" s="34">
        <f t="shared" ref="L26:L27" si="35">E26/$E$18</f>
        <v>0</v>
      </c>
      <c r="M26" s="34">
        <f t="shared" ref="M26:M27" si="36">F26/$F$18</f>
        <v>0</v>
      </c>
      <c r="N26" s="425">
        <f t="shared" ref="N26:N27" si="37">G26/$G$18</f>
        <v>0</v>
      </c>
      <c r="O26" s="109">
        <f t="shared" ref="O26:O27" si="38">H26/$H$18</f>
        <v>5.701889440044676E-5</v>
      </c>
      <c r="Q26" s="193"/>
      <c r="R26" s="136">
        <f t="shared" ref="R26:R27" si="39">(O26-N26)*100</f>
        <v>5.701889440044676E-3</v>
      </c>
      <c r="U26" s="44"/>
    </row>
    <row r="27" spans="1:25" s="18" customFormat="1" ht="20.100000000000001" customHeight="1" x14ac:dyDescent="0.25">
      <c r="A27" s="71"/>
      <c r="B27" s="2" t="s">
        <v>80</v>
      </c>
      <c r="C27" s="27">
        <v>0</v>
      </c>
      <c r="D27" s="28">
        <v>24</v>
      </c>
      <c r="E27" s="28">
        <v>29</v>
      </c>
      <c r="F27" s="28">
        <v>22</v>
      </c>
      <c r="G27" s="324">
        <v>0</v>
      </c>
      <c r="H27" s="228">
        <v>0</v>
      </c>
      <c r="I27"/>
      <c r="J27" s="108">
        <f t="shared" si="33"/>
        <v>0</v>
      </c>
      <c r="K27" s="34">
        <f t="shared" si="34"/>
        <v>1.2821441484642576E-7</v>
      </c>
      <c r="L27" s="34">
        <f t="shared" si="35"/>
        <v>1.5870853197803982E-7</v>
      </c>
      <c r="M27" s="34">
        <f t="shared" si="36"/>
        <v>1.1634401026369935E-7</v>
      </c>
      <c r="N27" s="425">
        <f t="shared" si="37"/>
        <v>0</v>
      </c>
      <c r="O27" s="109">
        <f t="shared" si="38"/>
        <v>0</v>
      </c>
      <c r="P27"/>
      <c r="Q27" s="193"/>
      <c r="R27" s="136">
        <f t="shared" si="39"/>
        <v>0</v>
      </c>
      <c r="U27" s="45"/>
      <c r="V27"/>
      <c r="W27"/>
      <c r="X27"/>
      <c r="Y27"/>
    </row>
    <row r="28" spans="1:25" s="18" customFormat="1" ht="20.100000000000001" customHeight="1" thickBot="1" x14ac:dyDescent="0.3">
      <c r="A28" s="71"/>
      <c r="B28" s="2" t="s">
        <v>81</v>
      </c>
      <c r="C28" s="72">
        <v>25701448</v>
      </c>
      <c r="D28" s="192">
        <v>24280677</v>
      </c>
      <c r="E28" s="192">
        <v>22512217</v>
      </c>
      <c r="F28" s="28">
        <v>21841490</v>
      </c>
      <c r="G28" s="324">
        <v>23124478</v>
      </c>
      <c r="H28" s="228">
        <v>23380026</v>
      </c>
      <c r="I28"/>
      <c r="J28" s="108">
        <f t="shared" si="19"/>
        <v>0.140206952896582</v>
      </c>
      <c r="K28" s="34">
        <f t="shared" si="20"/>
        <v>0.12971386640125285</v>
      </c>
      <c r="L28" s="34">
        <f t="shared" si="21"/>
        <v>0.12320279005658867</v>
      </c>
      <c r="M28" s="34">
        <f t="shared" si="22"/>
        <v>0.1155057516697494</v>
      </c>
      <c r="N28" s="425">
        <f t="shared" si="23"/>
        <v>0.11482407162319722</v>
      </c>
      <c r="O28" s="109">
        <f t="shared" si="24"/>
        <v>0.1130323243660929</v>
      </c>
      <c r="P28"/>
      <c r="Q28" s="193">
        <f t="shared" si="32"/>
        <v>1.1050973777656733E-2</v>
      </c>
      <c r="R28" s="136">
        <f t="shared" si="31"/>
        <v>-0.17917472571043203</v>
      </c>
      <c r="V28"/>
      <c r="W28"/>
      <c r="X28"/>
      <c r="Y28"/>
    </row>
    <row r="29" spans="1:25" ht="20.100000000000001" customHeight="1" thickBot="1" x14ac:dyDescent="0.3">
      <c r="A29" s="105" t="s">
        <v>27</v>
      </c>
      <c r="B29" s="130"/>
      <c r="C29" s="196">
        <f>C7+C18</f>
        <v>256900477</v>
      </c>
      <c r="D29" s="115">
        <f>D7+D18</f>
        <v>267395384</v>
      </c>
      <c r="E29" s="115">
        <f>E7+E18</f>
        <v>264094212</v>
      </c>
      <c r="F29" s="115">
        <f>F7+F18</f>
        <v>278289916</v>
      </c>
      <c r="G29" s="232">
        <f>G7+G18</f>
        <v>250728114</v>
      </c>
      <c r="H29" s="229">
        <f>H7+H18</f>
        <v>248642545</v>
      </c>
      <c r="J29" s="194">
        <f>J7+J18</f>
        <v>1</v>
      </c>
      <c r="K29" s="197">
        <f>K7+K18</f>
        <v>1</v>
      </c>
      <c r="L29" s="197">
        <f>L7+L18</f>
        <v>1</v>
      </c>
      <c r="M29" s="197">
        <f>M7+M18</f>
        <v>1</v>
      </c>
      <c r="N29" s="233">
        <f>N7+N18</f>
        <v>1</v>
      </c>
      <c r="O29" s="234">
        <f>O7+O18</f>
        <v>1</v>
      </c>
      <c r="Q29" s="308">
        <f t="shared" ref="Q29:Q34" si="40">(H29-G29)/G29</f>
        <v>-8.3180500452374479E-3</v>
      </c>
      <c r="R29" s="307">
        <f t="shared" si="7"/>
        <v>0</v>
      </c>
      <c r="U29" s="1"/>
    </row>
    <row r="30" spans="1:25" s="18" customFormat="1" ht="20.100000000000001" customHeight="1" x14ac:dyDescent="0.25">
      <c r="A30" s="71"/>
      <c r="B30" s="2" t="s">
        <v>75</v>
      </c>
      <c r="C30" s="27">
        <f>C8+C19</f>
        <v>100580778</v>
      </c>
      <c r="D30" s="28">
        <f>D8+D19</f>
        <v>104624503</v>
      </c>
      <c r="E30" s="28">
        <f>E8+E19</f>
        <v>102371922</v>
      </c>
      <c r="F30" s="28">
        <f>F8+F19</f>
        <v>111958799</v>
      </c>
      <c r="G30" s="324">
        <f>G8+G19</f>
        <v>99516556</v>
      </c>
      <c r="H30" s="228">
        <f>H8+H19</f>
        <v>93687988</v>
      </c>
      <c r="I30" s="13"/>
      <c r="J30" s="108">
        <f t="shared" ref="J30:J39" si="41">C30/$C$29</f>
        <v>0.39151650932901927</v>
      </c>
      <c r="K30" s="34">
        <f t="shared" ref="K30:K39" si="42">D30/$D$29</f>
        <v>0.39127265936647582</v>
      </c>
      <c r="L30" s="34">
        <f t="shared" ref="L30:L39" si="43">E30/$E$29</f>
        <v>0.38763409930392567</v>
      </c>
      <c r="M30" s="34">
        <f t="shared" ref="M30:M39" si="44">F30/$F$29</f>
        <v>0.40230993853187264</v>
      </c>
      <c r="N30" s="425">
        <f t="shared" ref="N30:N39" si="45">G30/$G$29</f>
        <v>0.39691024038891787</v>
      </c>
      <c r="O30" s="109">
        <f t="shared" ref="O30:O39" si="46">H30/$H$29</f>
        <v>0.37679789675576236</v>
      </c>
      <c r="P30"/>
      <c r="Q30" s="139">
        <f t="shared" si="40"/>
        <v>-5.8568827482333691E-2</v>
      </c>
      <c r="R30" s="140">
        <f t="shared" si="7"/>
        <v>-2.0112343633155505</v>
      </c>
      <c r="U30" s="17"/>
      <c r="V30"/>
      <c r="W30"/>
      <c r="X30"/>
      <c r="Y30"/>
    </row>
    <row r="31" spans="1:25" s="18" customFormat="1" ht="20.100000000000001" customHeight="1" x14ac:dyDescent="0.25">
      <c r="A31" s="71"/>
      <c r="B31" s="2" t="s">
        <v>76</v>
      </c>
      <c r="C31" s="27">
        <f>C9+C20</f>
        <v>6052924</v>
      </c>
      <c r="D31" s="28">
        <f>D9+D20</f>
        <v>7299396</v>
      </c>
      <c r="E31" s="28">
        <f>E9+E20</f>
        <v>7855706</v>
      </c>
      <c r="F31" s="28">
        <f>F9+F20</f>
        <v>8941635</v>
      </c>
      <c r="G31" s="324">
        <f>G9+G20</f>
        <v>4754888</v>
      </c>
      <c r="H31" s="228">
        <f>H9+H20</f>
        <v>4527426</v>
      </c>
      <c r="I31" s="13"/>
      <c r="J31" s="108">
        <f t="shared" si="41"/>
        <v>2.3561357575836654E-2</v>
      </c>
      <c r="K31" s="34">
        <f t="shared" si="42"/>
        <v>2.7298137652219157E-2</v>
      </c>
      <c r="L31" s="34">
        <f t="shared" si="43"/>
        <v>2.9745846910117061E-2</v>
      </c>
      <c r="M31" s="34">
        <f t="shared" si="44"/>
        <v>3.2130646803601753E-2</v>
      </c>
      <c r="N31" s="425">
        <f t="shared" si="45"/>
        <v>1.8964319254601021E-2</v>
      </c>
      <c r="O31" s="109">
        <f t="shared" si="46"/>
        <v>1.8208573275341918E-2</v>
      </c>
      <c r="P31"/>
      <c r="Q31" s="193">
        <f t="shared" si="40"/>
        <v>-4.7837509527038281E-2</v>
      </c>
      <c r="R31" s="136">
        <f t="shared" si="7"/>
        <v>-7.55745979259103E-2</v>
      </c>
      <c r="V31"/>
      <c r="W31"/>
      <c r="X31"/>
      <c r="Y31"/>
    </row>
    <row r="32" spans="1:25" ht="20.100000000000001" customHeight="1" x14ac:dyDescent="0.25">
      <c r="A32" s="71"/>
      <c r="B32" s="2" t="s">
        <v>83</v>
      </c>
      <c r="C32" s="27">
        <f>C10+C21</f>
        <v>34002</v>
      </c>
      <c r="D32" s="28">
        <f>D10+D21</f>
        <v>46873</v>
      </c>
      <c r="E32" s="28">
        <f>E10+E21</f>
        <v>70780</v>
      </c>
      <c r="F32" s="28">
        <f>F10+F21</f>
        <v>44134</v>
      </c>
      <c r="G32" s="324">
        <f>G10+G21</f>
        <v>39497</v>
      </c>
      <c r="H32" s="228">
        <f>H10+H21</f>
        <v>24658</v>
      </c>
      <c r="I32" s="13"/>
      <c r="J32" s="108">
        <f t="shared" si="41"/>
        <v>1.3235475619611248E-4</v>
      </c>
      <c r="K32" s="34">
        <f t="shared" si="42"/>
        <v>1.7529472386105215E-4</v>
      </c>
      <c r="L32" s="34">
        <f t="shared" si="43"/>
        <v>2.6801041743391182E-4</v>
      </c>
      <c r="M32" s="34">
        <f t="shared" si="44"/>
        <v>1.5859000798289794E-4</v>
      </c>
      <c r="N32" s="425">
        <f t="shared" si="45"/>
        <v>1.5752920312717703E-4</v>
      </c>
      <c r="O32" s="109">
        <f t="shared" si="46"/>
        <v>9.9170477844006945E-5</v>
      </c>
      <c r="Q32" s="193">
        <f t="shared" si="40"/>
        <v>-0.37569942020912983</v>
      </c>
      <c r="R32" s="136">
        <f t="shared" si="7"/>
        <v>-5.835872528317008E-3</v>
      </c>
      <c r="U32" s="1"/>
    </row>
    <row r="33" spans="1:25" s="18" customFormat="1" ht="20.100000000000001" customHeight="1" x14ac:dyDescent="0.25">
      <c r="A33" s="71"/>
      <c r="B33" s="2" t="s">
        <v>77</v>
      </c>
      <c r="C33" s="27">
        <f>C11+C22</f>
        <v>117611562</v>
      </c>
      <c r="D33" s="28">
        <f>D11+D22</f>
        <v>123188294</v>
      </c>
      <c r="E33" s="28">
        <f>E11+E22</f>
        <v>124175714</v>
      </c>
      <c r="F33" s="28">
        <f>F11+F22</f>
        <v>128724712</v>
      </c>
      <c r="G33" s="324">
        <f>G11+G22</f>
        <v>117069681</v>
      </c>
      <c r="H33" s="228">
        <f>H11+H22</f>
        <v>121086926</v>
      </c>
      <c r="I33" s="13"/>
      <c r="J33" s="108">
        <f t="shared" si="41"/>
        <v>0.45780982337374171</v>
      </c>
      <c r="K33" s="34">
        <f t="shared" si="42"/>
        <v>0.46069715997790001</v>
      </c>
      <c r="L33" s="34">
        <f t="shared" si="43"/>
        <v>0.47019475761929991</v>
      </c>
      <c r="M33" s="34">
        <f t="shared" si="44"/>
        <v>0.46255614953723295</v>
      </c>
      <c r="N33" s="425">
        <f t="shared" si="45"/>
        <v>0.46691884341298878</v>
      </c>
      <c r="O33" s="109">
        <f t="shared" si="46"/>
        <v>0.48699198280809103</v>
      </c>
      <c r="P33"/>
      <c r="Q33" s="193">
        <f t="shared" si="40"/>
        <v>3.4314990573861733E-2</v>
      </c>
      <c r="R33" s="136">
        <f t="shared" si="7"/>
        <v>2.0073139395102246</v>
      </c>
      <c r="U33" s="17"/>
      <c r="V33"/>
      <c r="W33"/>
      <c r="X33"/>
      <c r="Y33"/>
    </row>
    <row r="34" spans="1:25" s="18" customFormat="1" ht="20.100000000000001" customHeight="1" x14ac:dyDescent="0.25">
      <c r="A34" s="71"/>
      <c r="B34" s="2" t="s">
        <v>78</v>
      </c>
      <c r="C34" s="27">
        <f>C12+C23</f>
        <v>6587510</v>
      </c>
      <c r="D34" s="28">
        <f>D12+D23</f>
        <v>7787692</v>
      </c>
      <c r="E34" s="28">
        <f>E12+E23</f>
        <v>6967627</v>
      </c>
      <c r="F34" s="28">
        <f>F12+F23</f>
        <v>6419466</v>
      </c>
      <c r="G34" s="324">
        <f>G12+G23</f>
        <v>5979475</v>
      </c>
      <c r="H34" s="228">
        <f>H12+H23</f>
        <v>5704067</v>
      </c>
      <c r="I34" s="13"/>
      <c r="J34" s="108">
        <f t="shared" si="41"/>
        <v>2.5642264572362003E-2</v>
      </c>
      <c r="K34" s="34">
        <f t="shared" si="42"/>
        <v>2.9124257432955537E-2</v>
      </c>
      <c r="L34" s="34">
        <f t="shared" si="43"/>
        <v>2.6383111342099388E-2</v>
      </c>
      <c r="M34" s="34">
        <f t="shared" si="44"/>
        <v>2.3067548017083019E-2</v>
      </c>
      <c r="N34" s="425">
        <f t="shared" si="45"/>
        <v>2.3848442460664782E-2</v>
      </c>
      <c r="O34" s="109">
        <f t="shared" si="46"/>
        <v>2.2940832591622645E-2</v>
      </c>
      <c r="P34"/>
      <c r="Q34" s="193">
        <f t="shared" si="40"/>
        <v>-4.6058893130249731E-2</v>
      </c>
      <c r="R34" s="136">
        <f t="shared" si="7"/>
        <v>-9.0760986904213706E-2</v>
      </c>
      <c r="V34"/>
      <c r="W34"/>
      <c r="X34"/>
      <c r="Y34"/>
    </row>
    <row r="35" spans="1:25" s="18" customFormat="1" ht="20.100000000000001" customHeight="1" x14ac:dyDescent="0.25">
      <c r="A35" s="71"/>
      <c r="B35" s="338" t="s">
        <v>101</v>
      </c>
      <c r="C35" s="27">
        <f>C13+C24</f>
        <v>0</v>
      </c>
      <c r="D35" s="28">
        <f>D13+D24</f>
        <v>0</v>
      </c>
      <c r="E35" s="28">
        <f>E13+E24</f>
        <v>0</v>
      </c>
      <c r="F35" s="28">
        <f>F13+F24</f>
        <v>0</v>
      </c>
      <c r="G35" s="324">
        <f>G13+G24</f>
        <v>0</v>
      </c>
      <c r="H35" s="228">
        <f>H13+H24</f>
        <v>24566</v>
      </c>
      <c r="I35" s="13"/>
      <c r="J35" s="108">
        <f t="shared" ref="J35:J36" si="47">C35/$C$29</f>
        <v>0</v>
      </c>
      <c r="K35" s="34">
        <f t="shared" ref="K35:K36" si="48">D35/$D$29</f>
        <v>0</v>
      </c>
      <c r="L35" s="34">
        <f t="shared" ref="L35:L36" si="49">E35/$E$29</f>
        <v>0</v>
      </c>
      <c r="M35" s="34">
        <f t="shared" ref="M35:M36" si="50">F35/$F$29</f>
        <v>0</v>
      </c>
      <c r="N35" s="425">
        <f t="shared" ref="N35:N36" si="51">G35/$G$29</f>
        <v>0</v>
      </c>
      <c r="O35" s="109">
        <f t="shared" ref="O35:O36" si="52">H35/$H$29</f>
        <v>9.8800468761289431E-5</v>
      </c>
      <c r="P35"/>
      <c r="Q35" s="193"/>
      <c r="R35" s="136">
        <f t="shared" ref="R35:R38" si="53">(O35-N35)*100</f>
        <v>9.8800468761289437E-3</v>
      </c>
      <c r="V35"/>
      <c r="W35"/>
      <c r="X35"/>
      <c r="Y35"/>
    </row>
    <row r="36" spans="1:25" ht="20.100000000000001" customHeight="1" x14ac:dyDescent="0.25">
      <c r="A36" s="71"/>
      <c r="B36" s="2" t="s">
        <v>79</v>
      </c>
      <c r="C36" s="27">
        <f>C14+C25</f>
        <v>0</v>
      </c>
      <c r="D36" s="28">
        <f>D14+D25</f>
        <v>0</v>
      </c>
      <c r="E36" s="28">
        <f>E14+E25</f>
        <v>266</v>
      </c>
      <c r="F36" s="28">
        <f>F14+F25</f>
        <v>1385</v>
      </c>
      <c r="G36" s="324">
        <f>G14+G25</f>
        <v>576</v>
      </c>
      <c r="H36" s="228">
        <f>H14+H25</f>
        <v>0</v>
      </c>
      <c r="I36" s="13"/>
      <c r="J36" s="108">
        <f t="shared" si="47"/>
        <v>0</v>
      </c>
      <c r="K36" s="34">
        <f t="shared" si="48"/>
        <v>0</v>
      </c>
      <c r="L36" s="34">
        <f t="shared" si="49"/>
        <v>1.0072163186976623E-6</v>
      </c>
      <c r="M36" s="34">
        <f t="shared" si="50"/>
        <v>4.9768242410910786E-6</v>
      </c>
      <c r="N36" s="425">
        <f t="shared" si="51"/>
        <v>2.2973091880713463E-6</v>
      </c>
      <c r="O36" s="109">
        <f t="shared" si="52"/>
        <v>0</v>
      </c>
      <c r="Q36" s="193">
        <f t="shared" ref="Q36" si="54">(H36-G36)/G36</f>
        <v>-1</v>
      </c>
      <c r="R36" s="136">
        <f t="shared" si="53"/>
        <v>-2.2973091880713463E-4</v>
      </c>
      <c r="U36" s="1"/>
    </row>
    <row r="37" spans="1:25" ht="20.100000000000001" customHeight="1" x14ac:dyDescent="0.25">
      <c r="A37" s="71"/>
      <c r="B37" s="338" t="s">
        <v>102</v>
      </c>
      <c r="C37" s="27">
        <f>C15+C26</f>
        <v>0</v>
      </c>
      <c r="D37" s="28">
        <f>D15+D26</f>
        <v>0</v>
      </c>
      <c r="E37" s="28">
        <f>E15+E26</f>
        <v>0</v>
      </c>
      <c r="F37" s="28">
        <f>F15+F26</f>
        <v>0</v>
      </c>
      <c r="G37" s="324">
        <f>G15+G26</f>
        <v>0</v>
      </c>
      <c r="H37" s="228">
        <f>H15+H26</f>
        <v>11794</v>
      </c>
      <c r="I37" s="13"/>
      <c r="J37" s="108">
        <f t="shared" ref="J37:J38" si="55">C37/$C$29</f>
        <v>0</v>
      </c>
      <c r="K37" s="34">
        <f t="shared" ref="K37:K38" si="56">D37/$D$29</f>
        <v>0</v>
      </c>
      <c r="L37" s="34">
        <f t="shared" ref="L37:L38" si="57">E37/$E$29</f>
        <v>0</v>
      </c>
      <c r="M37" s="34">
        <f t="shared" ref="M37:M38" si="58">F37/$F$29</f>
        <v>0</v>
      </c>
      <c r="N37" s="425">
        <f t="shared" ref="N37:N38" si="59">G37/$G$29</f>
        <v>0</v>
      </c>
      <c r="O37" s="109">
        <f t="shared" ref="O37:O38" si="60">H37/$H$29</f>
        <v>4.7433555669243974E-5</v>
      </c>
      <c r="Q37" s="193"/>
      <c r="R37" s="136">
        <f t="shared" ref="R37:R38" si="61">(O37-N37)*100</f>
        <v>4.7433555669243975E-3</v>
      </c>
      <c r="U37" s="1"/>
    </row>
    <row r="38" spans="1:25" s="18" customFormat="1" ht="20.100000000000001" customHeight="1" x14ac:dyDescent="0.25">
      <c r="A38" s="71"/>
      <c r="B38" s="2" t="s">
        <v>80</v>
      </c>
      <c r="C38" s="27">
        <f>C16+C27</f>
        <v>0</v>
      </c>
      <c r="D38" s="28">
        <f>D16+D27</f>
        <v>24</v>
      </c>
      <c r="E38" s="28">
        <f>E16+E27</f>
        <v>29</v>
      </c>
      <c r="F38" s="28">
        <f>F16+F27</f>
        <v>22</v>
      </c>
      <c r="G38" s="324">
        <f>G16+G27</f>
        <v>0</v>
      </c>
      <c r="H38" s="228">
        <f>H16+H27</f>
        <v>0</v>
      </c>
      <c r="I38" s="13"/>
      <c r="J38" s="108">
        <f t="shared" si="55"/>
        <v>0</v>
      </c>
      <c r="K38" s="34">
        <f t="shared" si="56"/>
        <v>8.9754728151926508E-8</v>
      </c>
      <c r="L38" s="34">
        <f t="shared" si="57"/>
        <v>1.098092979031286E-7</v>
      </c>
      <c r="M38" s="34">
        <f t="shared" si="58"/>
        <v>7.9054247872926874E-8</v>
      </c>
      <c r="N38" s="425">
        <f t="shared" si="59"/>
        <v>0</v>
      </c>
      <c r="O38" s="109">
        <f t="shared" si="60"/>
        <v>0</v>
      </c>
      <c r="P38"/>
      <c r="Q38" s="193"/>
      <c r="R38" s="136">
        <f t="shared" si="61"/>
        <v>0</v>
      </c>
      <c r="U38" s="17"/>
      <c r="V38"/>
      <c r="W38"/>
      <c r="X38"/>
      <c r="Y38"/>
    </row>
    <row r="39" spans="1:25" s="18" customFormat="1" ht="20.100000000000001" customHeight="1" thickBot="1" x14ac:dyDescent="0.3">
      <c r="A39" s="189"/>
      <c r="B39" s="190" t="s">
        <v>81</v>
      </c>
      <c r="C39" s="72">
        <f>C17+C28</f>
        <v>26033701</v>
      </c>
      <c r="D39" s="192">
        <f>D17+D28</f>
        <v>24448602</v>
      </c>
      <c r="E39" s="192">
        <f>E17+E28</f>
        <v>22652168</v>
      </c>
      <c r="F39" s="192">
        <f>F17+F28</f>
        <v>22199763</v>
      </c>
      <c r="G39" s="423">
        <f>G17+G28</f>
        <v>23367441</v>
      </c>
      <c r="H39" s="303">
        <f>H17+H28</f>
        <v>23575120</v>
      </c>
      <c r="I39" s="13"/>
      <c r="J39" s="195">
        <f t="shared" si="41"/>
        <v>0.10133769039284422</v>
      </c>
      <c r="K39" s="111">
        <f t="shared" si="42"/>
        <v>9.143240109186028E-2</v>
      </c>
      <c r="L39" s="111">
        <f t="shared" si="43"/>
        <v>8.5773057381507478E-2</v>
      </c>
      <c r="M39" s="111">
        <f t="shared" si="44"/>
        <v>7.9772071223737764E-2</v>
      </c>
      <c r="N39" s="426">
        <f t="shared" si="45"/>
        <v>9.3198327970512307E-2</v>
      </c>
      <c r="O39" s="305">
        <f t="shared" si="46"/>
        <v>9.4815310066907493E-2</v>
      </c>
      <c r="P39"/>
      <c r="Q39" s="141">
        <f>(H39-G39)/G39</f>
        <v>8.8875371505163954E-3</v>
      </c>
      <c r="R39" s="138">
        <f t="shared" si="7"/>
        <v>0.16169820963951864</v>
      </c>
      <c r="V39"/>
      <c r="W39"/>
      <c r="X39"/>
      <c r="Y39"/>
    </row>
    <row r="40" spans="1:25" s="18" customFormat="1" ht="20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 s="17"/>
      <c r="V40"/>
      <c r="W40"/>
      <c r="X40"/>
      <c r="Y40"/>
    </row>
    <row r="41" spans="1:25" ht="19.5" customHeight="1" x14ac:dyDescent="0.25"/>
    <row r="42" spans="1:25" x14ac:dyDescent="0.25">
      <c r="A42" s="1" t="s">
        <v>30</v>
      </c>
      <c r="J42" s="1" t="s">
        <v>32</v>
      </c>
      <c r="Q42" s="1" t="str">
        <f>Q3</f>
        <v>VARIAÇÃO (JAN.-DEZ)</v>
      </c>
    </row>
    <row r="43" spans="1:25" ht="15.75" thickBot="1" x14ac:dyDescent="0.3"/>
    <row r="44" spans="1:25" ht="24" customHeight="1" x14ac:dyDescent="0.25">
      <c r="A44" s="477" t="s">
        <v>89</v>
      </c>
      <c r="B44" s="506"/>
      <c r="C44" s="479">
        <v>2016</v>
      </c>
      <c r="D44" s="481">
        <v>2017</v>
      </c>
      <c r="E44" s="481">
        <v>2018</v>
      </c>
      <c r="F44" s="481">
        <v>2019</v>
      </c>
      <c r="G44" s="481">
        <f>G5</f>
        <v>2020</v>
      </c>
      <c r="H44" s="475">
        <v>2021</v>
      </c>
      <c r="J44" s="502">
        <v>2016</v>
      </c>
      <c r="K44" s="481">
        <v>2017</v>
      </c>
      <c r="L44" s="481">
        <v>2018</v>
      </c>
      <c r="M44" s="481">
        <v>2019</v>
      </c>
      <c r="N44" s="481">
        <f>G5</f>
        <v>2020</v>
      </c>
      <c r="O44" s="475"/>
      <c r="Q44" s="504" t="s">
        <v>93</v>
      </c>
      <c r="R44" s="505"/>
    </row>
    <row r="45" spans="1:25" ht="20.25" customHeight="1" thickBot="1" x14ac:dyDescent="0.3">
      <c r="A45" s="478"/>
      <c r="B45" s="507"/>
      <c r="C45" s="490"/>
      <c r="D45" s="489"/>
      <c r="E45" s="489"/>
      <c r="F45" s="489"/>
      <c r="G45" s="482">
        <v>2020</v>
      </c>
      <c r="H45" s="476">
        <v>2021</v>
      </c>
      <c r="J45" s="503"/>
      <c r="K45" s="489"/>
      <c r="L45" s="489"/>
      <c r="M45" s="489"/>
      <c r="N45" s="482">
        <v>2020</v>
      </c>
      <c r="O45" s="476">
        <v>2021</v>
      </c>
      <c r="Q45" s="164" t="s">
        <v>0</v>
      </c>
      <c r="R45" s="64" t="s">
        <v>45</v>
      </c>
    </row>
    <row r="46" spans="1:25" ht="19.5" customHeight="1" thickBot="1" x14ac:dyDescent="0.3">
      <c r="A46" s="22" t="s">
        <v>44</v>
      </c>
      <c r="B46" s="23"/>
      <c r="C46" s="29">
        <f>SUM(C47:C56)</f>
        <v>461075038</v>
      </c>
      <c r="D46" s="30">
        <f t="shared" ref="D46" si="62">SUM(D47:D56)</f>
        <v>517832642</v>
      </c>
      <c r="E46" s="30">
        <v>536653330</v>
      </c>
      <c r="F46" s="30">
        <v>588503010</v>
      </c>
      <c r="G46" s="410">
        <v>321477613</v>
      </c>
      <c r="H46" s="237">
        <v>280527265</v>
      </c>
      <c r="I46" s="1"/>
      <c r="J46" s="198">
        <f t="shared" ref="J46:O46" si="63">C46/C68</f>
        <v>0.54434025397611374</v>
      </c>
      <c r="K46" s="37">
        <f t="shared" si="63"/>
        <v>0.5570919537421638</v>
      </c>
      <c r="L46" s="37">
        <f t="shared" si="63"/>
        <v>0.54996675470828416</v>
      </c>
      <c r="M46" s="37">
        <f t="shared" si="63"/>
        <v>0.55942504335310406</v>
      </c>
      <c r="N46" s="424">
        <f t="shared" si="63"/>
        <v>0.39404027698354271</v>
      </c>
      <c r="O46" s="304">
        <f t="shared" si="63"/>
        <v>0.34453155904846933</v>
      </c>
      <c r="P46" s="1"/>
      <c r="Q46" s="95">
        <f t="shared" ref="Q46:Q53" si="64">(H46-G46)/G46</f>
        <v>-0.12738164756747775</v>
      </c>
      <c r="R46" s="133">
        <f>(O46-N46)*100</f>
        <v>-4.9508717935073392</v>
      </c>
    </row>
    <row r="47" spans="1:25" ht="19.5" customHeight="1" x14ac:dyDescent="0.25">
      <c r="A47" s="71"/>
      <c r="B47" s="188" t="s">
        <v>75</v>
      </c>
      <c r="C47" s="27">
        <v>149734407</v>
      </c>
      <c r="D47" s="28">
        <v>155971662</v>
      </c>
      <c r="E47" s="28">
        <v>154979387</v>
      </c>
      <c r="F47" s="28">
        <v>171201937</v>
      </c>
      <c r="G47" s="324">
        <v>96446319</v>
      </c>
      <c r="H47" s="228">
        <v>79020739</v>
      </c>
      <c r="J47" s="108">
        <f t="shared" ref="J47:J56" si="65">C47/$C$46</f>
        <v>0.32475062551532013</v>
      </c>
      <c r="K47" s="34">
        <f t="shared" ref="K47:K56" si="66">D47/$D$46</f>
        <v>0.30120090807253513</v>
      </c>
      <c r="L47" s="34">
        <f t="shared" ref="L47:L56" si="67">E47/$E$46</f>
        <v>0.28878864312646674</v>
      </c>
      <c r="M47" s="34">
        <f t="shared" ref="M47:M56" si="68">F47/$F$46</f>
        <v>0.29091089440647039</v>
      </c>
      <c r="N47" s="425">
        <f>G47/$G$46</f>
        <v>0.30000944109287014</v>
      </c>
      <c r="O47" s="109">
        <f>H47/$H$46</f>
        <v>0.28168648419967307</v>
      </c>
      <c r="Q47" s="139">
        <f t="shared" si="64"/>
        <v>-0.18067646521584718</v>
      </c>
      <c r="R47" s="140">
        <f t="shared" ref="R47:R78" si="69">(O47-N47)*100</f>
        <v>-1.8322956893197073</v>
      </c>
    </row>
    <row r="48" spans="1:25" ht="19.5" customHeight="1" x14ac:dyDescent="0.25">
      <c r="A48" s="71"/>
      <c r="B48" s="188" t="s">
        <v>76</v>
      </c>
      <c r="C48" s="27">
        <v>28920922</v>
      </c>
      <c r="D48" s="28">
        <v>35940507</v>
      </c>
      <c r="E48" s="28">
        <v>36501243</v>
      </c>
      <c r="F48" s="28">
        <v>40006323</v>
      </c>
      <c r="G48" s="324">
        <v>19477281</v>
      </c>
      <c r="H48" s="228">
        <v>19580180</v>
      </c>
      <c r="J48" s="108">
        <f t="shared" si="65"/>
        <v>6.272497883522378E-2</v>
      </c>
      <c r="K48" s="34">
        <f t="shared" si="66"/>
        <v>6.940564206456494E-2</v>
      </c>
      <c r="L48" s="34">
        <f t="shared" si="67"/>
        <v>6.8016428780941315E-2</v>
      </c>
      <c r="M48" s="34">
        <f t="shared" si="68"/>
        <v>6.7979810332660831E-2</v>
      </c>
      <c r="N48" s="425">
        <f t="shared" ref="N48:N56" si="70">G48/$G$46</f>
        <v>6.0586741385316931E-2</v>
      </c>
      <c r="O48" s="109">
        <f t="shared" ref="O48:O56" si="71">H48/$H$46</f>
        <v>6.9797778836221139E-2</v>
      </c>
      <c r="Q48" s="193">
        <f t="shared" si="64"/>
        <v>5.2830269276291694E-3</v>
      </c>
      <c r="R48" s="136">
        <f t="shared" si="69"/>
        <v>0.92110374509042081</v>
      </c>
    </row>
    <row r="49" spans="1:18" ht="19.5" customHeight="1" x14ac:dyDescent="0.25">
      <c r="A49" s="71"/>
      <c r="B49" s="188" t="s">
        <v>83</v>
      </c>
      <c r="C49" s="27">
        <v>40804</v>
      </c>
      <c r="D49" s="28">
        <v>80734</v>
      </c>
      <c r="E49" s="28">
        <v>122357</v>
      </c>
      <c r="F49" s="28">
        <v>61080</v>
      </c>
      <c r="G49" s="324">
        <v>51146</v>
      </c>
      <c r="H49" s="228">
        <v>33253</v>
      </c>
      <c r="J49" s="108">
        <f t="shared" si="65"/>
        <v>8.8497525645706286E-5</v>
      </c>
      <c r="K49" s="34">
        <f t="shared" si="66"/>
        <v>1.559075142273476E-4</v>
      </c>
      <c r="L49" s="34">
        <f t="shared" si="67"/>
        <v>2.2800007595219805E-4</v>
      </c>
      <c r="M49" s="34">
        <f t="shared" si="68"/>
        <v>1.0378876396910867E-4</v>
      </c>
      <c r="N49" s="425">
        <f t="shared" si="70"/>
        <v>1.590966149173193E-4</v>
      </c>
      <c r="O49" s="109">
        <f t="shared" si="71"/>
        <v>1.1853749759403956E-4</v>
      </c>
      <c r="Q49" s="193">
        <f t="shared" si="64"/>
        <v>-0.34984162984397604</v>
      </c>
      <c r="R49" s="136">
        <f t="shared" si="69"/>
        <v>-4.055911732327974E-3</v>
      </c>
    </row>
    <row r="50" spans="1:18" ht="19.5" customHeight="1" x14ac:dyDescent="0.25">
      <c r="A50" s="71"/>
      <c r="B50" s="188" t="s">
        <v>77</v>
      </c>
      <c r="C50" s="27">
        <v>272862364</v>
      </c>
      <c r="D50" s="28">
        <v>314109867</v>
      </c>
      <c r="E50" s="28">
        <v>332752759</v>
      </c>
      <c r="F50" s="28">
        <v>365328397</v>
      </c>
      <c r="G50" s="324">
        <v>197751281</v>
      </c>
      <c r="H50" s="228">
        <v>176138086</v>
      </c>
      <c r="J50" s="108">
        <f t="shared" si="65"/>
        <v>0.59179600176056379</v>
      </c>
      <c r="K50" s="34">
        <f t="shared" si="66"/>
        <v>0.60658568333357399</v>
      </c>
      <c r="L50" s="34">
        <f t="shared" si="67"/>
        <v>0.6200516057545008</v>
      </c>
      <c r="M50" s="34">
        <f t="shared" si="68"/>
        <v>0.62077574930330437</v>
      </c>
      <c r="N50" s="425">
        <f t="shared" si="70"/>
        <v>0.61513235448839787</v>
      </c>
      <c r="O50" s="109">
        <f t="shared" si="71"/>
        <v>0.62788223454857406</v>
      </c>
      <c r="Q50" s="193">
        <f t="shared" si="64"/>
        <v>-0.10929484193834375</v>
      </c>
      <c r="R50" s="136">
        <f t="shared" si="69"/>
        <v>1.2749880060176189</v>
      </c>
    </row>
    <row r="51" spans="1:18" ht="19.5" customHeight="1" x14ac:dyDescent="0.25">
      <c r="A51" s="71"/>
      <c r="B51" s="2" t="s">
        <v>78</v>
      </c>
      <c r="C51" s="27">
        <v>8895198</v>
      </c>
      <c r="D51" s="28">
        <v>11142081</v>
      </c>
      <c r="E51" s="28">
        <v>11921986</v>
      </c>
      <c r="F51" s="28">
        <v>11148224</v>
      </c>
      <c r="G51" s="324">
        <v>7267502</v>
      </c>
      <c r="H51" s="228">
        <v>5130500</v>
      </c>
      <c r="J51" s="108">
        <f t="shared" si="65"/>
        <v>1.9292300096280642E-2</v>
      </c>
      <c r="K51" s="34">
        <f t="shared" si="66"/>
        <v>2.1516760621668189E-2</v>
      </c>
      <c r="L51" s="34">
        <f t="shared" si="67"/>
        <v>2.221543281954479E-2</v>
      </c>
      <c r="M51" s="34">
        <f t="shared" si="68"/>
        <v>1.8943359355120374E-2</v>
      </c>
      <c r="N51" s="425">
        <f t="shared" si="70"/>
        <v>2.2606557054409882E-2</v>
      </c>
      <c r="O51" s="109">
        <f t="shared" si="71"/>
        <v>1.8288774889670706E-2</v>
      </c>
      <c r="Q51" s="193">
        <f t="shared" si="64"/>
        <v>-0.29404904188536857</v>
      </c>
      <c r="R51" s="136">
        <f t="shared" si="69"/>
        <v>-0.43177821647391762</v>
      </c>
    </row>
    <row r="52" spans="1:18" ht="19.5" customHeight="1" x14ac:dyDescent="0.25">
      <c r="A52" s="71"/>
      <c r="B52" s="511" t="s">
        <v>101</v>
      </c>
      <c r="C52" s="27">
        <v>0</v>
      </c>
      <c r="D52" s="28">
        <v>0</v>
      </c>
      <c r="E52" s="28">
        <v>0</v>
      </c>
      <c r="F52" s="28">
        <v>0</v>
      </c>
      <c r="G52" s="324">
        <v>0</v>
      </c>
      <c r="H52" s="228">
        <v>36513</v>
      </c>
      <c r="J52" s="108">
        <f t="shared" si="65"/>
        <v>0</v>
      </c>
      <c r="K52" s="34">
        <f t="shared" si="66"/>
        <v>0</v>
      </c>
      <c r="L52" s="34">
        <f t="shared" si="67"/>
        <v>0</v>
      </c>
      <c r="M52" s="34"/>
      <c r="N52" s="425"/>
      <c r="O52" s="109"/>
      <c r="Q52" s="193"/>
      <c r="R52" s="136"/>
    </row>
    <row r="53" spans="1:18" ht="19.5" customHeight="1" x14ac:dyDescent="0.25">
      <c r="A53" s="71"/>
      <c r="B53" s="2" t="s">
        <v>79</v>
      </c>
      <c r="C53" s="27">
        <v>0</v>
      </c>
      <c r="D53" s="28">
        <v>0</v>
      </c>
      <c r="E53" s="28">
        <v>0</v>
      </c>
      <c r="F53" s="28">
        <v>4200</v>
      </c>
      <c r="G53" s="324">
        <v>1939</v>
      </c>
      <c r="H53" s="228">
        <v>0</v>
      </c>
      <c r="J53" s="108">
        <f t="shared" si="65"/>
        <v>0</v>
      </c>
      <c r="K53" s="34">
        <f t="shared" si="66"/>
        <v>0</v>
      </c>
      <c r="L53" s="34">
        <f t="shared" si="67"/>
        <v>0</v>
      </c>
      <c r="M53" s="34">
        <f t="shared" si="68"/>
        <v>7.1367519428660187E-6</v>
      </c>
      <c r="N53" s="425">
        <f t="shared" si="70"/>
        <v>6.0315241920127109E-6</v>
      </c>
      <c r="O53" s="109">
        <f t="shared" si="71"/>
        <v>0</v>
      </c>
      <c r="Q53" s="193">
        <f t="shared" si="64"/>
        <v>-1</v>
      </c>
      <c r="R53" s="136">
        <f t="shared" si="69"/>
        <v>-6.0315241920127105E-4</v>
      </c>
    </row>
    <row r="54" spans="1:18" ht="19.5" customHeight="1" x14ac:dyDescent="0.25">
      <c r="A54" s="71"/>
      <c r="B54" s="511" t="s">
        <v>102</v>
      </c>
      <c r="C54" s="27">
        <v>0</v>
      </c>
      <c r="D54" s="28">
        <v>0</v>
      </c>
      <c r="E54" s="28">
        <v>0</v>
      </c>
      <c r="F54" s="28">
        <v>0</v>
      </c>
      <c r="G54" s="324">
        <v>0</v>
      </c>
      <c r="H54" s="228">
        <v>0</v>
      </c>
      <c r="J54" s="108">
        <f t="shared" si="65"/>
        <v>0</v>
      </c>
      <c r="K54" s="34">
        <f t="shared" si="66"/>
        <v>0</v>
      </c>
      <c r="L54" s="34">
        <f t="shared" si="67"/>
        <v>0</v>
      </c>
      <c r="M54" s="34"/>
      <c r="N54" s="425"/>
      <c r="O54" s="109"/>
      <c r="Q54" s="193"/>
      <c r="R54" s="136"/>
    </row>
    <row r="55" spans="1:18" ht="19.5" customHeight="1" x14ac:dyDescent="0.25">
      <c r="A55" s="71"/>
      <c r="B55" s="2" t="s">
        <v>80</v>
      </c>
      <c r="C55" s="27">
        <v>0</v>
      </c>
      <c r="D55" s="28">
        <v>0</v>
      </c>
      <c r="E55" s="28">
        <v>0</v>
      </c>
      <c r="F55" s="28">
        <v>0</v>
      </c>
      <c r="G55" s="324">
        <v>0</v>
      </c>
      <c r="H55" s="228">
        <v>0</v>
      </c>
      <c r="J55" s="108">
        <f t="shared" si="65"/>
        <v>0</v>
      </c>
      <c r="K55" s="34">
        <f t="shared" si="66"/>
        <v>0</v>
      </c>
      <c r="L55" s="34">
        <f t="shared" si="67"/>
        <v>0</v>
      </c>
      <c r="M55" s="34">
        <f t="shared" si="68"/>
        <v>0</v>
      </c>
      <c r="N55" s="425">
        <f t="shared" si="70"/>
        <v>0</v>
      </c>
      <c r="O55" s="109">
        <f t="shared" si="71"/>
        <v>0</v>
      </c>
      <c r="Q55" s="193"/>
      <c r="R55" s="136">
        <f t="shared" si="69"/>
        <v>0</v>
      </c>
    </row>
    <row r="56" spans="1:18" ht="19.5" customHeight="1" thickBot="1" x14ac:dyDescent="0.3">
      <c r="A56" s="71"/>
      <c r="B56" s="2" t="s">
        <v>81</v>
      </c>
      <c r="C56" s="27">
        <v>621343</v>
      </c>
      <c r="D56" s="28">
        <v>587791</v>
      </c>
      <c r="E56" s="28">
        <v>375598</v>
      </c>
      <c r="F56" s="28">
        <v>752849</v>
      </c>
      <c r="G56" s="324">
        <v>482145</v>
      </c>
      <c r="H56" s="228">
        <v>587994</v>
      </c>
      <c r="J56" s="108">
        <f t="shared" si="65"/>
        <v>1.3475962669659857E-3</v>
      </c>
      <c r="K56" s="34">
        <f t="shared" si="66"/>
        <v>1.1350983934303625E-3</v>
      </c>
      <c r="L56" s="34">
        <f t="shared" si="67"/>
        <v>6.9988944259416041E-4</v>
      </c>
      <c r="M56" s="34">
        <f t="shared" si="68"/>
        <v>1.2792610865320808E-3</v>
      </c>
      <c r="N56" s="425">
        <f t="shared" si="70"/>
        <v>1.4997778398958064E-3</v>
      </c>
      <c r="O56" s="109">
        <f t="shared" si="71"/>
        <v>2.096031556861327E-3</v>
      </c>
      <c r="Q56" s="141">
        <f t="shared" ref="Q56:Q62" si="72">(H56-G56)/G56</f>
        <v>0.21953769094359579</v>
      </c>
      <c r="R56" s="138">
        <f t="shared" si="69"/>
        <v>5.9625371696552049E-2</v>
      </c>
    </row>
    <row r="57" spans="1:18" ht="19.5" customHeight="1" thickBot="1" x14ac:dyDescent="0.3">
      <c r="A57" s="22" t="s">
        <v>43</v>
      </c>
      <c r="B57" s="23"/>
      <c r="C57" s="29">
        <f>SUM(C58:C67)</f>
        <v>385959578</v>
      </c>
      <c r="D57" s="30">
        <f t="shared" ref="D57" si="73">SUM(D58:D67)</f>
        <v>411695488</v>
      </c>
      <c r="E57" s="30">
        <v>439138980</v>
      </c>
      <c r="F57" s="30">
        <v>463475297</v>
      </c>
      <c r="G57" s="412">
        <v>494372014</v>
      </c>
      <c r="H57" s="215">
        <v>533700801</v>
      </c>
      <c r="I57" s="1"/>
      <c r="J57" s="198">
        <f t="shared" ref="J57:O57" si="74">C57/C68</f>
        <v>0.4556597460238862</v>
      </c>
      <c r="K57" s="37">
        <f t="shared" si="74"/>
        <v>0.4429080462578362</v>
      </c>
      <c r="L57" s="37">
        <f t="shared" si="74"/>
        <v>0.45003324529171579</v>
      </c>
      <c r="M57" s="37">
        <f t="shared" si="74"/>
        <v>0.44057495664689594</v>
      </c>
      <c r="N57" s="424">
        <f t="shared" si="74"/>
        <v>0.60595972301645729</v>
      </c>
      <c r="O57" s="304">
        <f t="shared" si="74"/>
        <v>0.65546844095153067</v>
      </c>
      <c r="P57" s="1"/>
      <c r="Q57" s="95">
        <f t="shared" si="72"/>
        <v>7.9553020572074695E-2</v>
      </c>
      <c r="R57" s="133">
        <f t="shared" si="69"/>
        <v>4.9508717935073392</v>
      </c>
    </row>
    <row r="58" spans="1:18" ht="19.5" customHeight="1" x14ac:dyDescent="0.25">
      <c r="A58" s="71"/>
      <c r="B58" s="2" t="s">
        <v>75</v>
      </c>
      <c r="C58" s="27">
        <v>74160711</v>
      </c>
      <c r="D58" s="28">
        <v>78077748</v>
      </c>
      <c r="E58" s="28">
        <v>83385164</v>
      </c>
      <c r="F58" s="28">
        <v>89173923</v>
      </c>
      <c r="G58" s="324">
        <v>101017113</v>
      </c>
      <c r="H58" s="228">
        <v>98782309</v>
      </c>
      <c r="J58" s="108">
        <f t="shared" ref="J58:J62" si="75">C58/$C$57</f>
        <v>0.19214631590254252</v>
      </c>
      <c r="K58" s="34">
        <f t="shared" ref="K58:K62" si="76">D58/$D$57</f>
        <v>0.18964926815034708</v>
      </c>
      <c r="L58" s="34">
        <f t="shared" ref="L58:L62" si="77">E58/$E$57</f>
        <v>0.18988331211226114</v>
      </c>
      <c r="M58" s="34">
        <f t="shared" ref="M58:M62" si="78">F58/$F$57</f>
        <v>0.19240275280518349</v>
      </c>
      <c r="N58" s="425">
        <f>G58/$G$57</f>
        <v>0.20433420610253233</v>
      </c>
      <c r="O58" s="109">
        <f>H58/$H$57</f>
        <v>0.18508930249853606</v>
      </c>
      <c r="Q58" s="139">
        <f t="shared" si="72"/>
        <v>-2.2123023848444372E-2</v>
      </c>
      <c r="R58" s="140">
        <f t="shared" si="69"/>
        <v>-1.9244903603996277</v>
      </c>
    </row>
    <row r="59" spans="1:18" ht="19.5" customHeight="1" x14ac:dyDescent="0.25">
      <c r="A59" s="71"/>
      <c r="B59" s="2" t="s">
        <v>76</v>
      </c>
      <c r="C59" s="27">
        <v>205712</v>
      </c>
      <c r="D59" s="28">
        <v>156591</v>
      </c>
      <c r="E59" s="28">
        <v>30322</v>
      </c>
      <c r="F59" s="28">
        <v>58813</v>
      </c>
      <c r="G59" s="324">
        <v>38687</v>
      </c>
      <c r="H59" s="228">
        <v>26284</v>
      </c>
      <c r="J59" s="108">
        <f t="shared" si="75"/>
        <v>5.329884571487432E-4</v>
      </c>
      <c r="K59" s="34">
        <f t="shared" si="76"/>
        <v>3.8035636669401634E-4</v>
      </c>
      <c r="L59" s="34">
        <f t="shared" si="77"/>
        <v>6.9048755362140709E-5</v>
      </c>
      <c r="M59" s="34">
        <f t="shared" si="78"/>
        <v>1.2689565200278626E-4</v>
      </c>
      <c r="N59" s="425">
        <f t="shared" ref="N59:N62" si="79">G59/$G$57</f>
        <v>7.8254834222877355E-5</v>
      </c>
      <c r="O59" s="109">
        <f t="shared" ref="O59:O62" si="80">H59/$H$57</f>
        <v>4.924856764455184E-5</v>
      </c>
      <c r="Q59" s="193">
        <f t="shared" si="72"/>
        <v>-0.32059865070954069</v>
      </c>
      <c r="R59" s="136">
        <f t="shared" si="69"/>
        <v>-2.9006266578325514E-3</v>
      </c>
    </row>
    <row r="60" spans="1:18" ht="19.5" customHeight="1" x14ac:dyDescent="0.25">
      <c r="A60" s="71"/>
      <c r="B60" s="2" t="s">
        <v>83</v>
      </c>
      <c r="C60" s="27">
        <v>0</v>
      </c>
      <c r="D60" s="28">
        <v>0</v>
      </c>
      <c r="E60" s="28">
        <v>0</v>
      </c>
      <c r="F60" s="28">
        <v>236</v>
      </c>
      <c r="G60" s="324">
        <v>2490</v>
      </c>
      <c r="H60" s="228">
        <v>161</v>
      </c>
      <c r="J60" s="108">
        <f t="shared" si="75"/>
        <v>0</v>
      </c>
      <c r="K60" s="34">
        <f t="shared" si="76"/>
        <v>0</v>
      </c>
      <c r="L60" s="34">
        <f t="shared" si="77"/>
        <v>0</v>
      </c>
      <c r="M60" s="34">
        <f t="shared" si="78"/>
        <v>5.09196502009038E-7</v>
      </c>
      <c r="N60" s="425">
        <f t="shared" si="79"/>
        <v>5.0366928739619146E-6</v>
      </c>
      <c r="O60" s="109">
        <f t="shared" si="80"/>
        <v>3.016671507674953E-7</v>
      </c>
      <c r="Q60" s="193">
        <f t="shared" si="72"/>
        <v>-0.93534136546184743</v>
      </c>
      <c r="R60" s="136">
        <f t="shared" si="69"/>
        <v>-4.7350257231944194E-4</v>
      </c>
    </row>
    <row r="61" spans="1:18" ht="19.5" customHeight="1" x14ac:dyDescent="0.25">
      <c r="A61" s="71"/>
      <c r="B61" s="2" t="s">
        <v>77</v>
      </c>
      <c r="C61" s="27">
        <v>286634780</v>
      </c>
      <c r="D61" s="28">
        <v>308871201</v>
      </c>
      <c r="E61" s="28">
        <v>328989772</v>
      </c>
      <c r="F61" s="28">
        <v>348223151</v>
      </c>
      <c r="G61" s="324">
        <v>367376644</v>
      </c>
      <c r="H61" s="228">
        <v>409223504</v>
      </c>
      <c r="J61" s="108">
        <f t="shared" si="75"/>
        <v>0.74265492123633736</v>
      </c>
      <c r="K61" s="34">
        <f t="shared" si="76"/>
        <v>0.7502418899475527</v>
      </c>
      <c r="L61" s="34">
        <f t="shared" si="77"/>
        <v>0.74917005090279165</v>
      </c>
      <c r="M61" s="34">
        <f t="shared" si="78"/>
        <v>0.7513305525752757</v>
      </c>
      <c r="N61" s="425">
        <f t="shared" si="79"/>
        <v>0.74311780116258763</v>
      </c>
      <c r="O61" s="109">
        <f t="shared" si="80"/>
        <v>0.76676576694888643</v>
      </c>
      <c r="Q61" s="193">
        <f t="shared" si="72"/>
        <v>0.11390724120175696</v>
      </c>
      <c r="R61" s="136">
        <f t="shared" si="69"/>
        <v>2.3647965786298797</v>
      </c>
    </row>
    <row r="62" spans="1:18" ht="19.5" customHeight="1" x14ac:dyDescent="0.25">
      <c r="A62" s="71"/>
      <c r="B62" s="2" t="s">
        <v>78</v>
      </c>
      <c r="C62" s="27">
        <v>4178738</v>
      </c>
      <c r="D62" s="28">
        <v>4672832</v>
      </c>
      <c r="E62" s="28">
        <v>4330356</v>
      </c>
      <c r="F62" s="28">
        <v>3983828</v>
      </c>
      <c r="G62" s="324">
        <v>4454727</v>
      </c>
      <c r="H62" s="228">
        <v>4560852</v>
      </c>
      <c r="J62" s="108">
        <f t="shared" si="75"/>
        <v>1.0826879907097421E-2</v>
      </c>
      <c r="K62" s="34">
        <f t="shared" si="76"/>
        <v>1.135021426321777E-2</v>
      </c>
      <c r="L62" s="34">
        <f t="shared" si="77"/>
        <v>9.861014843182447E-3</v>
      </c>
      <c r="M62" s="34">
        <f t="shared" si="78"/>
        <v>8.595556280532466E-3</v>
      </c>
      <c r="N62" s="425">
        <f t="shared" si="79"/>
        <v>9.0108802153998947E-3</v>
      </c>
      <c r="O62" s="109">
        <f t="shared" si="80"/>
        <v>8.5457094901380901E-3</v>
      </c>
      <c r="Q62" s="193">
        <f t="shared" si="72"/>
        <v>2.3823008682686952E-2</v>
      </c>
      <c r="R62" s="136">
        <f t="shared" si="69"/>
        <v>-4.651707252618046E-2</v>
      </c>
    </row>
    <row r="63" spans="1:18" ht="19.5" customHeight="1" x14ac:dyDescent="0.25">
      <c r="A63" s="71"/>
      <c r="B63" s="338" t="s">
        <v>101</v>
      </c>
      <c r="C63" s="27"/>
      <c r="D63" s="28"/>
      <c r="E63" s="28"/>
      <c r="F63" s="28">
        <v>0</v>
      </c>
      <c r="G63" s="324">
        <v>0</v>
      </c>
      <c r="H63" s="228">
        <v>106566</v>
      </c>
      <c r="J63" s="108">
        <f t="shared" ref="J63:J67" si="81">C63/$C$57</f>
        <v>0</v>
      </c>
      <c r="K63" s="34">
        <f t="shared" ref="K63:K67" si="82">D63/$D$57</f>
        <v>0</v>
      </c>
      <c r="L63" s="34">
        <f t="shared" ref="L63:L67" si="83">E63/$E$57</f>
        <v>0</v>
      </c>
      <c r="M63" s="34">
        <f t="shared" ref="M63:M67" si="84">F63/$F$57</f>
        <v>0</v>
      </c>
      <c r="N63" s="425">
        <f t="shared" ref="N63:N67" si="85">G63/$G$57</f>
        <v>0</v>
      </c>
      <c r="O63" s="109">
        <f t="shared" ref="O63:O67" si="86">H63/$H$57</f>
        <v>1.9967367446390623E-4</v>
      </c>
      <c r="Q63" s="193"/>
      <c r="R63" s="136">
        <f t="shared" ref="R63:R67" si="87">(O63-N63)*100</f>
        <v>1.9967367446390622E-2</v>
      </c>
    </row>
    <row r="64" spans="1:18" ht="19.5" customHeight="1" x14ac:dyDescent="0.25">
      <c r="A64" s="71"/>
      <c r="B64" s="2" t="s">
        <v>79</v>
      </c>
      <c r="C64" s="27"/>
      <c r="D64" s="28"/>
      <c r="E64" s="28">
        <v>456</v>
      </c>
      <c r="F64" s="28">
        <v>373</v>
      </c>
      <c r="G64" s="324">
        <v>65</v>
      </c>
      <c r="H64" s="228">
        <v>0</v>
      </c>
      <c r="J64" s="108">
        <f t="shared" si="81"/>
        <v>0</v>
      </c>
      <c r="K64" s="34">
        <f t="shared" si="82"/>
        <v>0</v>
      </c>
      <c r="L64" s="34">
        <f t="shared" si="83"/>
        <v>1.0383956350219695E-6</v>
      </c>
      <c r="M64" s="34">
        <f t="shared" si="84"/>
        <v>8.0478938664987792E-7</v>
      </c>
      <c r="N64" s="425">
        <f t="shared" si="85"/>
        <v>1.3147993446085319E-7</v>
      </c>
      <c r="O64" s="109">
        <f t="shared" si="86"/>
        <v>0</v>
      </c>
      <c r="Q64" s="193">
        <f t="shared" ref="Q64:Q67" si="88">(H64-G64)/G64</f>
        <v>-1</v>
      </c>
      <c r="R64" s="136">
        <f t="shared" si="87"/>
        <v>-1.3147993446085319E-5</v>
      </c>
    </row>
    <row r="65" spans="1:18" ht="19.5" customHeight="1" x14ac:dyDescent="0.25">
      <c r="A65" s="71"/>
      <c r="B65" s="338" t="s">
        <v>102</v>
      </c>
      <c r="C65" s="27"/>
      <c r="D65" s="28"/>
      <c r="E65" s="28"/>
      <c r="F65" s="28">
        <v>0</v>
      </c>
      <c r="G65" s="324">
        <v>0</v>
      </c>
      <c r="H65" s="228">
        <v>38799</v>
      </c>
      <c r="J65" s="108"/>
      <c r="K65" s="34"/>
      <c r="L65" s="34"/>
      <c r="M65" s="34"/>
      <c r="N65" s="425"/>
      <c r="O65" s="109"/>
      <c r="Q65" s="193"/>
      <c r="R65" s="136"/>
    </row>
    <row r="66" spans="1:18" ht="19.5" customHeight="1" x14ac:dyDescent="0.25">
      <c r="A66" s="71"/>
      <c r="B66" s="2" t="s">
        <v>80</v>
      </c>
      <c r="C66" s="27">
        <v>0</v>
      </c>
      <c r="D66" s="28">
        <v>416</v>
      </c>
      <c r="E66" s="28">
        <v>454</v>
      </c>
      <c r="F66" s="28">
        <v>255</v>
      </c>
      <c r="G66" s="324">
        <v>0</v>
      </c>
      <c r="H66" s="228">
        <v>0</v>
      </c>
      <c r="J66" s="108">
        <f t="shared" si="81"/>
        <v>0</v>
      </c>
      <c r="K66" s="34">
        <f t="shared" si="82"/>
        <v>1.0104555724448455E-6</v>
      </c>
      <c r="L66" s="34">
        <f t="shared" si="83"/>
        <v>1.0338412682016978E-6</v>
      </c>
      <c r="M66" s="34">
        <f t="shared" si="84"/>
        <v>5.5019113564535892E-7</v>
      </c>
      <c r="N66" s="425">
        <f t="shared" si="85"/>
        <v>0</v>
      </c>
      <c r="O66" s="109">
        <f t="shared" si="86"/>
        <v>0</v>
      </c>
      <c r="Q66" s="193"/>
      <c r="R66" s="136">
        <f t="shared" si="87"/>
        <v>0</v>
      </c>
    </row>
    <row r="67" spans="1:18" ht="19.5" customHeight="1" thickBot="1" x14ac:dyDescent="0.3">
      <c r="A67" s="71"/>
      <c r="B67" s="2" t="s">
        <v>81</v>
      </c>
      <c r="C67" s="72">
        <v>20779637</v>
      </c>
      <c r="D67" s="192">
        <v>19916700</v>
      </c>
      <c r="E67" s="192">
        <v>22402456</v>
      </c>
      <c r="F67" s="28">
        <v>22034718</v>
      </c>
      <c r="G67" s="324">
        <v>21482288</v>
      </c>
      <c r="H67" s="228">
        <v>20962326</v>
      </c>
      <c r="J67" s="108">
        <f t="shared" si="81"/>
        <v>5.3838894496873971E-2</v>
      </c>
      <c r="K67" s="34">
        <f t="shared" si="82"/>
        <v>4.8377260816615995E-2</v>
      </c>
      <c r="L67" s="34">
        <f t="shared" si="83"/>
        <v>5.1014501149499417E-2</v>
      </c>
      <c r="M67" s="34">
        <f t="shared" si="84"/>
        <v>4.7542378509981296E-2</v>
      </c>
      <c r="N67" s="425">
        <f t="shared" si="85"/>
        <v>4.3453689512448816E-2</v>
      </c>
      <c r="O67" s="109">
        <f t="shared" si="86"/>
        <v>3.927729911726327E-2</v>
      </c>
      <c r="Q67" s="193">
        <f t="shared" si="88"/>
        <v>-2.4204218842983578E-2</v>
      </c>
      <c r="R67" s="136">
        <f t="shared" si="87"/>
        <v>-0.41763903951855463</v>
      </c>
    </row>
    <row r="68" spans="1:18" ht="19.5" customHeight="1" thickBot="1" x14ac:dyDescent="0.3">
      <c r="A68" s="105" t="s">
        <v>27</v>
      </c>
      <c r="B68" s="130"/>
      <c r="C68" s="196">
        <f>C46+C57</f>
        <v>847034616</v>
      </c>
      <c r="D68" s="115">
        <f>D46+D57</f>
        <v>929528130</v>
      </c>
      <c r="E68" s="115">
        <f>E46+E57</f>
        <v>975792310</v>
      </c>
      <c r="F68" s="115">
        <f t="shared" ref="F68" si="89">F46+F57</f>
        <v>1051978307</v>
      </c>
      <c r="G68" s="232">
        <f>G46+G57</f>
        <v>815849627</v>
      </c>
      <c r="H68" s="229">
        <f>H46+H57</f>
        <v>814228066</v>
      </c>
      <c r="J68" s="194">
        <f>J46+J57</f>
        <v>1</v>
      </c>
      <c r="K68" s="197">
        <f>K46+K57</f>
        <v>1</v>
      </c>
      <c r="L68" s="197">
        <f>L46+L57</f>
        <v>1</v>
      </c>
      <c r="M68" s="197">
        <f>M46+M57</f>
        <v>1</v>
      </c>
      <c r="N68" s="233">
        <f>N57+N46</f>
        <v>1</v>
      </c>
      <c r="O68" s="234">
        <f>O57+O46</f>
        <v>1</v>
      </c>
      <c r="Q68" s="308">
        <f t="shared" ref="Q68:Q73" si="90">(H68-G68)/G68</f>
        <v>-1.9875733791320347E-3</v>
      </c>
      <c r="R68" s="307">
        <f t="shared" si="69"/>
        <v>0</v>
      </c>
    </row>
    <row r="69" spans="1:18" ht="19.5" customHeight="1" x14ac:dyDescent="0.25">
      <c r="A69" s="71"/>
      <c r="B69" s="2" t="s">
        <v>75</v>
      </c>
      <c r="C69" s="27">
        <f>C47+C58</f>
        <v>223895118</v>
      </c>
      <c r="D69" s="28">
        <f>D47+D58</f>
        <v>234049410</v>
      </c>
      <c r="E69" s="28">
        <f>E47+E58</f>
        <v>238364551</v>
      </c>
      <c r="F69" s="28">
        <f t="shared" ref="F69" si="91">F47+F58</f>
        <v>260375860</v>
      </c>
      <c r="G69" s="324">
        <f t="shared" ref="G69:H69" si="92">G47+G58</f>
        <v>197463432</v>
      </c>
      <c r="H69" s="228">
        <f t="shared" si="92"/>
        <v>177803048</v>
      </c>
      <c r="I69" s="13"/>
      <c r="J69" s="108">
        <f t="shared" ref="J69:J78" si="93">C69/$C$68</f>
        <v>0.26432817947548909</v>
      </c>
      <c r="K69" s="34">
        <f t="shared" ref="K69:K78" si="94">D69/$D$68</f>
        <v>0.2517937891777412</v>
      </c>
      <c r="L69" s="34">
        <f t="shared" ref="L69:L78" si="95">E69/$E$68</f>
        <v>0.24427795603349242</v>
      </c>
      <c r="M69" s="34">
        <f t="shared" ref="M69:M78" si="96">F69/$F$68</f>
        <v>0.24751067419111714</v>
      </c>
      <c r="N69" s="425">
        <f>G69/$G$68</f>
        <v>0.24203410219859056</v>
      </c>
      <c r="O69" s="109">
        <f>H69/$H$68</f>
        <v>0.21837008010971706</v>
      </c>
      <c r="Q69" s="139">
        <f t="shared" si="90"/>
        <v>-9.9564682943422148E-2</v>
      </c>
      <c r="R69" s="140">
        <f t="shared" si="69"/>
        <v>-2.36640220888735</v>
      </c>
    </row>
    <row r="70" spans="1:18" ht="19.5" customHeight="1" x14ac:dyDescent="0.25">
      <c r="A70" s="71"/>
      <c r="B70" s="2" t="s">
        <v>76</v>
      </c>
      <c r="C70" s="27">
        <f>C48+C59</f>
        <v>29126634</v>
      </c>
      <c r="D70" s="28">
        <f>D48+D59</f>
        <v>36097098</v>
      </c>
      <c r="E70" s="28">
        <f>E48+E59</f>
        <v>36531565</v>
      </c>
      <c r="F70" s="28">
        <f t="shared" ref="F70" si="97">F48+F59</f>
        <v>40065136</v>
      </c>
      <c r="G70" s="324">
        <f t="shared" ref="G70:H70" si="98">G48+G59</f>
        <v>19515968</v>
      </c>
      <c r="H70" s="228">
        <f t="shared" si="98"/>
        <v>19606464</v>
      </c>
      <c r="I70" s="13"/>
      <c r="J70" s="108">
        <f t="shared" si="93"/>
        <v>3.4386592294830133E-2</v>
      </c>
      <c r="K70" s="34">
        <f t="shared" si="94"/>
        <v>3.8833787633731964E-2</v>
      </c>
      <c r="L70" s="34">
        <f t="shared" si="95"/>
        <v>3.7437848838960411E-2</v>
      </c>
      <c r="M70" s="34">
        <f t="shared" si="96"/>
        <v>3.8085515388864385E-2</v>
      </c>
      <c r="N70" s="425">
        <f t="shared" ref="N70:N78" si="99">G70/$G$68</f>
        <v>2.3921035634670948E-2</v>
      </c>
      <c r="O70" s="109">
        <f t="shared" ref="O70:O78" si="100">H70/$H$68</f>
        <v>2.4079818442416599E-2</v>
      </c>
      <c r="Q70" s="193">
        <f t="shared" si="90"/>
        <v>4.6370233851582461E-3</v>
      </c>
      <c r="R70" s="136">
        <f t="shared" si="69"/>
        <v>1.5878280774565129E-2</v>
      </c>
    </row>
    <row r="71" spans="1:18" ht="19.5" customHeight="1" x14ac:dyDescent="0.25">
      <c r="A71" s="71"/>
      <c r="B71" s="2" t="s">
        <v>83</v>
      </c>
      <c r="C71" s="27">
        <f>C49+C60</f>
        <v>40804</v>
      </c>
      <c r="D71" s="28">
        <f>D49+D60</f>
        <v>80734</v>
      </c>
      <c r="E71" s="28">
        <f>E49+E60</f>
        <v>122357</v>
      </c>
      <c r="F71" s="28">
        <f t="shared" ref="F71" si="101">F49+F60</f>
        <v>61316</v>
      </c>
      <c r="G71" s="324">
        <f t="shared" ref="G71:H71" si="102">G49+G60</f>
        <v>53636</v>
      </c>
      <c r="H71" s="228">
        <f t="shared" si="102"/>
        <v>33414</v>
      </c>
      <c r="I71" s="13"/>
      <c r="J71" s="108">
        <f t="shared" si="93"/>
        <v>4.8172765586241401E-5</v>
      </c>
      <c r="K71" s="34">
        <f t="shared" si="94"/>
        <v>8.6854821703997277E-5</v>
      </c>
      <c r="L71" s="34">
        <f t="shared" si="95"/>
        <v>1.2539246184467266E-4</v>
      </c>
      <c r="M71" s="34">
        <f t="shared" si="96"/>
        <v>5.8286373009781087E-5</v>
      </c>
      <c r="N71" s="425">
        <f t="shared" si="99"/>
        <v>6.574250722798945E-5</v>
      </c>
      <c r="O71" s="109">
        <f t="shared" si="100"/>
        <v>4.1037642148778494E-5</v>
      </c>
      <c r="Q71" s="193">
        <f t="shared" si="90"/>
        <v>-0.37702289507047504</v>
      </c>
      <c r="R71" s="136">
        <f t="shared" si="69"/>
        <v>-2.4704865079210954E-3</v>
      </c>
    </row>
    <row r="72" spans="1:18" ht="19.5" customHeight="1" x14ac:dyDescent="0.25">
      <c r="A72" s="71"/>
      <c r="B72" s="2" t="s">
        <v>77</v>
      </c>
      <c r="C72" s="27">
        <f>C50+C61</f>
        <v>559497144</v>
      </c>
      <c r="D72" s="28">
        <f t="shared" ref="D72:E72" si="103">D50+D61</f>
        <v>622981068</v>
      </c>
      <c r="E72" s="28">
        <f t="shared" si="103"/>
        <v>661742531</v>
      </c>
      <c r="F72" s="28">
        <f t="shared" ref="F72" si="104">F50+F61</f>
        <v>713551548</v>
      </c>
      <c r="G72" s="324">
        <f t="shared" ref="G72:H72" si="105">G50+G61</f>
        <v>565127925</v>
      </c>
      <c r="H72" s="228">
        <f t="shared" si="105"/>
        <v>585361590</v>
      </c>
      <c r="I72" s="13"/>
      <c r="J72" s="108">
        <f t="shared" si="93"/>
        <v>0.6605363386943327</v>
      </c>
      <c r="K72" s="34">
        <f t="shared" si="94"/>
        <v>0.67021217313778336</v>
      </c>
      <c r="L72" s="34">
        <f t="shared" si="95"/>
        <v>0.67815919865160645</v>
      </c>
      <c r="M72" s="34">
        <f t="shared" si="96"/>
        <v>0.67829492609489717</v>
      </c>
      <c r="N72" s="425">
        <f t="shared" si="99"/>
        <v>0.69268638030522744</v>
      </c>
      <c r="O72" s="109">
        <f t="shared" si="100"/>
        <v>0.71891600700484815</v>
      </c>
      <c r="Q72" s="193">
        <f t="shared" si="90"/>
        <v>3.5803689934451564E-2</v>
      </c>
      <c r="R72" s="136">
        <f t="shared" si="69"/>
        <v>2.6229626699620701</v>
      </c>
    </row>
    <row r="73" spans="1:18" ht="19.5" customHeight="1" x14ac:dyDescent="0.25">
      <c r="A73" s="71"/>
      <c r="B73" s="2" t="s">
        <v>78</v>
      </c>
      <c r="C73" s="27">
        <f>C51+C62</f>
        <v>13073936</v>
      </c>
      <c r="D73" s="28">
        <f t="shared" ref="D73:E73" si="106">D51+D62</f>
        <v>15814913</v>
      </c>
      <c r="E73" s="28">
        <f t="shared" si="106"/>
        <v>16252342</v>
      </c>
      <c r="F73" s="28">
        <f>F51+F62</f>
        <v>15132052</v>
      </c>
      <c r="G73" s="324">
        <f t="shared" ref="G73:H73" si="107">G51+G62</f>
        <v>11722229</v>
      </c>
      <c r="H73" s="228">
        <f t="shared" si="107"/>
        <v>9691352</v>
      </c>
      <c r="I73" s="13"/>
      <c r="J73" s="108">
        <f t="shared" si="93"/>
        <v>1.5434948882891935E-2</v>
      </c>
      <c r="K73" s="34">
        <f t="shared" si="94"/>
        <v>1.7013915436857194E-2</v>
      </c>
      <c r="L73" s="34">
        <f t="shared" si="95"/>
        <v>1.6655534003952133E-2</v>
      </c>
      <c r="M73" s="34">
        <f t="shared" si="96"/>
        <v>1.438437646414319E-2</v>
      </c>
      <c r="N73" s="425">
        <f t="shared" si="99"/>
        <v>1.4368124482822127E-2</v>
      </c>
      <c r="O73" s="109">
        <f t="shared" si="100"/>
        <v>1.1902503002150259E-2</v>
      </c>
      <c r="Q73" s="193">
        <f t="shared" si="90"/>
        <v>-0.17325007044308724</v>
      </c>
      <c r="R73" s="136">
        <f t="shared" si="69"/>
        <v>-0.24656214806718679</v>
      </c>
    </row>
    <row r="74" spans="1:18" ht="19.5" customHeight="1" x14ac:dyDescent="0.25">
      <c r="A74" s="71"/>
      <c r="B74" s="338" t="s">
        <v>101</v>
      </c>
      <c r="C74" s="27">
        <f t="shared" ref="C74:E74" si="108">C52+C63</f>
        <v>0</v>
      </c>
      <c r="D74" s="28">
        <f t="shared" si="108"/>
        <v>0</v>
      </c>
      <c r="E74" s="28">
        <f t="shared" si="108"/>
        <v>0</v>
      </c>
      <c r="F74" s="28">
        <f>F52+F63</f>
        <v>0</v>
      </c>
      <c r="G74" s="324">
        <f>G52+G63</f>
        <v>0</v>
      </c>
      <c r="H74" s="228">
        <f>H52+H63</f>
        <v>143079</v>
      </c>
      <c r="I74" s="13"/>
      <c r="J74" s="108">
        <f t="shared" ref="J74:J77" si="109">C74/$C$68</f>
        <v>0</v>
      </c>
      <c r="K74" s="34">
        <f t="shared" ref="K74:K77" si="110">D74/$D$68</f>
        <v>0</v>
      </c>
      <c r="L74" s="34">
        <f t="shared" ref="L74:L77" si="111">E74/$E$68</f>
        <v>0</v>
      </c>
      <c r="M74" s="34">
        <f t="shared" ref="M74:M77" si="112">F74/$F$68</f>
        <v>0</v>
      </c>
      <c r="N74" s="425">
        <f t="shared" ref="N74:N77" si="113">G74/$G$68</f>
        <v>0</v>
      </c>
      <c r="O74" s="109">
        <f t="shared" ref="O74:O77" si="114">H74/$H$68</f>
        <v>1.7572349317666484E-4</v>
      </c>
      <c r="Q74" s="193"/>
      <c r="R74" s="136">
        <f t="shared" ref="R74:R77" si="115">(O74-N74)*100</f>
        <v>1.7572349317666484E-2</v>
      </c>
    </row>
    <row r="75" spans="1:18" ht="19.5" customHeight="1" x14ac:dyDescent="0.25">
      <c r="A75" s="71"/>
      <c r="B75" s="2" t="s">
        <v>79</v>
      </c>
      <c r="C75" s="27">
        <f t="shared" ref="C75:E76" si="116">C53+C64</f>
        <v>0</v>
      </c>
      <c r="D75" s="28">
        <f t="shared" si="116"/>
        <v>0</v>
      </c>
      <c r="E75" s="28">
        <f t="shared" si="116"/>
        <v>456</v>
      </c>
      <c r="F75" s="28">
        <f>F53+F64</f>
        <v>4573</v>
      </c>
      <c r="G75" s="324">
        <f>G53+G64</f>
        <v>2004</v>
      </c>
      <c r="H75" s="228">
        <f>H53+H64</f>
        <v>0</v>
      </c>
      <c r="I75" s="13"/>
      <c r="J75" s="108">
        <f t="shared" si="109"/>
        <v>0</v>
      </c>
      <c r="K75" s="34">
        <f t="shared" si="110"/>
        <v>0</v>
      </c>
      <c r="L75" s="34">
        <f t="shared" si="111"/>
        <v>4.6731255752568906E-7</v>
      </c>
      <c r="M75" s="34">
        <f t="shared" si="112"/>
        <v>4.3470478141713243E-6</v>
      </c>
      <c r="N75" s="425">
        <f t="shared" si="113"/>
        <v>2.4563350079217477E-6</v>
      </c>
      <c r="O75" s="109">
        <f t="shared" si="114"/>
        <v>0</v>
      </c>
      <c r="Q75" s="193">
        <f t="shared" ref="Q75" si="117">(H75-G75)/G75</f>
        <v>-1</v>
      </c>
      <c r="R75" s="136">
        <f t="shared" si="115"/>
        <v>-2.4563350079217475E-4</v>
      </c>
    </row>
    <row r="76" spans="1:18" ht="19.5" customHeight="1" x14ac:dyDescent="0.25">
      <c r="A76" s="71"/>
      <c r="B76" s="338" t="s">
        <v>102</v>
      </c>
      <c r="C76" s="27">
        <f t="shared" si="116"/>
        <v>0</v>
      </c>
      <c r="D76" s="28">
        <f t="shared" si="116"/>
        <v>0</v>
      </c>
      <c r="E76" s="28">
        <f t="shared" si="116"/>
        <v>0</v>
      </c>
      <c r="F76" s="28">
        <f>F54+F65</f>
        <v>0</v>
      </c>
      <c r="G76" s="324">
        <f>G54+G65</f>
        <v>0</v>
      </c>
      <c r="H76" s="228">
        <f>H54+H65</f>
        <v>38799</v>
      </c>
      <c r="I76" s="13"/>
      <c r="J76" s="108">
        <f t="shared" ref="J76:J77" si="118">C76/$C$68</f>
        <v>0</v>
      </c>
      <c r="K76" s="34">
        <f t="shared" ref="K76:K77" si="119">D76/$D$68</f>
        <v>0</v>
      </c>
      <c r="L76" s="34">
        <f t="shared" ref="L76:L77" si="120">E76/$E$68</f>
        <v>0</v>
      </c>
      <c r="M76" s="34">
        <f t="shared" ref="M76:M77" si="121">F76/$F$68</f>
        <v>0</v>
      </c>
      <c r="N76" s="425">
        <f t="shared" ref="N76:N77" si="122">G76/$G$68</f>
        <v>0</v>
      </c>
      <c r="O76" s="109">
        <f t="shared" ref="O76:O77" si="123">H76/$H$68</f>
        <v>4.7651268262717929E-5</v>
      </c>
      <c r="Q76" s="193"/>
      <c r="R76" s="136">
        <f t="shared" ref="R76:R77" si="124">(O76-N76)*100</f>
        <v>4.7651268262717929E-3</v>
      </c>
    </row>
    <row r="77" spans="1:18" ht="19.5" customHeight="1" x14ac:dyDescent="0.25">
      <c r="A77" s="71"/>
      <c r="B77" s="2" t="s">
        <v>80</v>
      </c>
      <c r="C77" s="27">
        <f t="shared" ref="C77:E77" si="125">C55+C66</f>
        <v>0</v>
      </c>
      <c r="D77" s="28">
        <f t="shared" si="125"/>
        <v>416</v>
      </c>
      <c r="E77" s="28">
        <f t="shared" si="125"/>
        <v>454</v>
      </c>
      <c r="F77" s="28">
        <f t="shared" ref="F77:H77" si="126">F55+F66</f>
        <v>255</v>
      </c>
      <c r="G77" s="324">
        <f t="shared" si="126"/>
        <v>0</v>
      </c>
      <c r="H77" s="228">
        <f t="shared" si="126"/>
        <v>0</v>
      </c>
      <c r="I77" s="13"/>
      <c r="J77" s="108">
        <f t="shared" si="118"/>
        <v>0</v>
      </c>
      <c r="K77" s="34">
        <f t="shared" si="119"/>
        <v>4.4753890342189E-7</v>
      </c>
      <c r="L77" s="34">
        <f t="shared" si="120"/>
        <v>4.6526294104531324E-7</v>
      </c>
      <c r="M77" s="34">
        <f t="shared" si="121"/>
        <v>2.4240043573446046E-7</v>
      </c>
      <c r="N77" s="425">
        <f t="shared" si="122"/>
        <v>0</v>
      </c>
      <c r="O77" s="109">
        <f t="shared" si="123"/>
        <v>0</v>
      </c>
      <c r="Q77" s="193"/>
      <c r="R77" s="136">
        <f t="shared" si="124"/>
        <v>0</v>
      </c>
    </row>
    <row r="78" spans="1:18" ht="19.5" customHeight="1" thickBot="1" x14ac:dyDescent="0.3">
      <c r="A78" s="189"/>
      <c r="B78" s="190" t="s">
        <v>81</v>
      </c>
      <c r="C78" s="72">
        <f>C56+C67</f>
        <v>21400980</v>
      </c>
      <c r="D78" s="192">
        <f t="shared" ref="D78:E78" si="127">D56+D67</f>
        <v>20504491</v>
      </c>
      <c r="E78" s="192">
        <f t="shared" si="127"/>
        <v>22778054</v>
      </c>
      <c r="F78" s="192">
        <f t="shared" ref="F78" si="128">F56+F67</f>
        <v>22787567</v>
      </c>
      <c r="G78" s="423">
        <f t="shared" ref="G78:H78" si="129">G56+G67</f>
        <v>21964433</v>
      </c>
      <c r="H78" s="303">
        <f t="shared" si="129"/>
        <v>21550320</v>
      </c>
      <c r="I78" s="13"/>
      <c r="J78" s="195">
        <f t="shared" si="93"/>
        <v>2.5265767886869926E-2</v>
      </c>
      <c r="K78" s="111">
        <f t="shared" si="94"/>
        <v>2.2059032253278876E-2</v>
      </c>
      <c r="L78" s="111">
        <f t="shared" si="95"/>
        <v>2.3343137434645288E-2</v>
      </c>
      <c r="M78" s="111">
        <f t="shared" si="96"/>
        <v>2.1661632039718475E-2</v>
      </c>
      <c r="N78" s="426">
        <f t="shared" si="99"/>
        <v>2.6922158536452943E-2</v>
      </c>
      <c r="O78" s="305">
        <f t="shared" si="100"/>
        <v>2.6467179037279711E-2</v>
      </c>
      <c r="Q78" s="141">
        <f>(H78-G78)/G78</f>
        <v>-1.8853798775502195E-2</v>
      </c>
      <c r="R78" s="138">
        <f t="shared" si="69"/>
        <v>-4.5497949917323172E-2</v>
      </c>
    </row>
    <row r="79" spans="1:18" ht="19.5" customHeight="1" x14ac:dyDescent="0.25"/>
    <row r="80" spans="1:18" ht="19.5" customHeight="1" x14ac:dyDescent="0.25"/>
    <row r="81" spans="1:10" x14ac:dyDescent="0.25">
      <c r="A81" s="1" t="s">
        <v>34</v>
      </c>
      <c r="J81" s="1" t="str">
        <f>Q3</f>
        <v>VARIAÇÃO (JAN.-DEZ)</v>
      </c>
    </row>
    <row r="82" spans="1:10" ht="15.75" thickBot="1" x14ac:dyDescent="0.3"/>
    <row r="83" spans="1:10" ht="24" customHeight="1" x14ac:dyDescent="0.25">
      <c r="A83" s="515" t="s">
        <v>89</v>
      </c>
      <c r="B83" s="516"/>
      <c r="C83" s="517">
        <v>2016</v>
      </c>
      <c r="D83" s="518">
        <v>2017</v>
      </c>
      <c r="E83" s="518">
        <v>2018</v>
      </c>
      <c r="F83" s="518">
        <v>2019</v>
      </c>
      <c r="G83" s="518">
        <f>G5</f>
        <v>2020</v>
      </c>
      <c r="H83" s="519">
        <v>2021</v>
      </c>
      <c r="J83" s="483" t="s">
        <v>94</v>
      </c>
    </row>
    <row r="84" spans="1:10" ht="20.25" customHeight="1" thickBot="1" x14ac:dyDescent="0.3">
      <c r="A84" s="520"/>
      <c r="B84" s="521"/>
      <c r="C84" s="522"/>
      <c r="D84" s="523"/>
      <c r="E84" s="523"/>
      <c r="F84" s="523"/>
      <c r="G84" s="524">
        <v>2020</v>
      </c>
      <c r="H84" s="525">
        <v>2021</v>
      </c>
      <c r="J84" s="484"/>
    </row>
    <row r="85" spans="1:10" ht="20.100000000000001" customHeight="1" thickBot="1" x14ac:dyDescent="0.3">
      <c r="A85" s="526" t="s">
        <v>44</v>
      </c>
      <c r="B85" s="527"/>
      <c r="C85" s="65">
        <f>C46/C7</f>
        <v>6.2654848542489967</v>
      </c>
      <c r="D85" s="199">
        <f t="shared" ref="D85:H85" si="130">D46/D7</f>
        <v>6.4560462042243847</v>
      </c>
      <c r="E85" s="199">
        <f t="shared" si="130"/>
        <v>6.5952788640868016</v>
      </c>
      <c r="F85" s="199">
        <f t="shared" si="130"/>
        <v>6.5978985290550964</v>
      </c>
      <c r="G85" s="427">
        <f t="shared" si="130"/>
        <v>6.5158736417840455</v>
      </c>
      <c r="H85" s="309">
        <f t="shared" si="130"/>
        <v>6.7113666031170398</v>
      </c>
      <c r="J85" s="41">
        <f>(H85-G85)/G85</f>
        <v>3.0002570964446813E-2</v>
      </c>
    </row>
    <row r="86" spans="1:10" ht="20.100000000000001" customHeight="1" x14ac:dyDescent="0.25">
      <c r="A86" s="528"/>
      <c r="B86" s="529" t="s">
        <v>75</v>
      </c>
      <c r="C86" s="200">
        <f t="shared" ref="C86:H86" si="131">C47/C8</f>
        <v>4.0065269977466658</v>
      </c>
      <c r="D86" s="201">
        <f t="shared" si="131"/>
        <v>4.0122677825404391</v>
      </c>
      <c r="E86" s="201">
        <f t="shared" si="131"/>
        <v>3.9288679671800066</v>
      </c>
      <c r="F86" s="201">
        <f t="shared" si="131"/>
        <v>3.9346168082813922</v>
      </c>
      <c r="G86" s="428">
        <f t="shared" si="131"/>
        <v>3.9813012875264353</v>
      </c>
      <c r="H86" s="310">
        <f t="shared" si="131"/>
        <v>3.9686213157569217</v>
      </c>
      <c r="J86" s="313">
        <f t="shared" ref="J86:J117" si="132">(H86-G86)/G86</f>
        <v>-3.1848812370067177E-3</v>
      </c>
    </row>
    <row r="87" spans="1:10" ht="20.100000000000001" customHeight="1" x14ac:dyDescent="0.25">
      <c r="A87" s="528"/>
      <c r="B87" s="529" t="s">
        <v>76</v>
      </c>
      <c r="C87" s="200">
        <f t="shared" ref="C87:H87" si="133">C48/C9</f>
        <v>4.8232437581677328</v>
      </c>
      <c r="D87" s="201">
        <f t="shared" si="133"/>
        <v>4.9536346885160132</v>
      </c>
      <c r="E87" s="201">
        <f t="shared" si="133"/>
        <v>4.6595370518236487</v>
      </c>
      <c r="F87" s="201">
        <f t="shared" si="133"/>
        <v>4.4997990594881774</v>
      </c>
      <c r="G87" s="428">
        <f t="shared" si="133"/>
        <v>4.1349631919918277</v>
      </c>
      <c r="H87" s="310">
        <f t="shared" si="133"/>
        <v>4.3475899518749754</v>
      </c>
      <c r="J87" s="55">
        <f t="shared" si="132"/>
        <v>5.1421681405759888E-2</v>
      </c>
    </row>
    <row r="88" spans="1:10" ht="20.100000000000001" customHeight="1" x14ac:dyDescent="0.25">
      <c r="A88" s="528"/>
      <c r="B88" s="529" t="s">
        <v>83</v>
      </c>
      <c r="C88" s="200">
        <f t="shared" ref="C88:H88" si="134">C49/C10</f>
        <v>1.2000470560555261</v>
      </c>
      <c r="D88" s="201">
        <f t="shared" si="134"/>
        <v>1.7223988223497535</v>
      </c>
      <c r="E88" s="201">
        <f t="shared" si="134"/>
        <v>1.7286945464820571</v>
      </c>
      <c r="F88" s="201">
        <f t="shared" si="134"/>
        <v>1.3900773782430587</v>
      </c>
      <c r="G88" s="428">
        <f t="shared" si="134"/>
        <v>1.3648760440850747</v>
      </c>
      <c r="H88" s="310">
        <f t="shared" si="134"/>
        <v>1.3558264698687108</v>
      </c>
      <c r="J88" s="55">
        <f t="shared" si="132"/>
        <v>-6.6303268018966001E-3</v>
      </c>
    </row>
    <row r="89" spans="1:10" ht="20.100000000000001" customHeight="1" x14ac:dyDescent="0.25">
      <c r="A89" s="528"/>
      <c r="B89" s="529" t="s">
        <v>77</v>
      </c>
      <c r="C89" s="200">
        <f t="shared" ref="C89:H89" si="135">C50/C11</f>
        <v>9.9465692397848233</v>
      </c>
      <c r="D89" s="201">
        <f t="shared" si="135"/>
        <v>10.215136737554323</v>
      </c>
      <c r="E89" s="201">
        <f t="shared" si="135"/>
        <v>10.77276660061475</v>
      </c>
      <c r="F89" s="201">
        <f t="shared" si="135"/>
        <v>10.836027432565061</v>
      </c>
      <c r="G89" s="428">
        <f t="shared" si="135"/>
        <v>10.763683778463431</v>
      </c>
      <c r="H89" s="310">
        <f t="shared" si="135"/>
        <v>11.113053487529729</v>
      </c>
      <c r="J89" s="55">
        <f t="shared" si="132"/>
        <v>3.2458191475797205E-2</v>
      </c>
    </row>
    <row r="90" spans="1:10" ht="20.100000000000001" customHeight="1" x14ac:dyDescent="0.25">
      <c r="A90" s="528"/>
      <c r="B90" s="530" t="s">
        <v>78</v>
      </c>
      <c r="C90" s="200">
        <f t="shared" ref="C90:H90" si="136">C51/C12</f>
        <v>3.6729090278465959</v>
      </c>
      <c r="D90" s="201">
        <f t="shared" si="136"/>
        <v>3.5762013904781038</v>
      </c>
      <c r="E90" s="201">
        <f t="shared" si="136"/>
        <v>3.9869235975857715</v>
      </c>
      <c r="F90" s="201">
        <f t="shared" si="136"/>
        <v>4.1667815361614648</v>
      </c>
      <c r="G90" s="428">
        <f t="shared" si="136"/>
        <v>4.1544227226138304</v>
      </c>
      <c r="H90" s="310">
        <f t="shared" si="136"/>
        <v>3.9215671286989462</v>
      </c>
      <c r="J90" s="55">
        <f t="shared" si="132"/>
        <v>-5.6050048216657856E-2</v>
      </c>
    </row>
    <row r="91" spans="1:10" ht="20.100000000000001" customHeight="1" x14ac:dyDescent="0.25">
      <c r="A91" s="528"/>
      <c r="B91" s="531" t="s">
        <v>101</v>
      </c>
      <c r="C91" s="200"/>
      <c r="D91" s="201"/>
      <c r="E91" s="201"/>
      <c r="F91" s="201"/>
      <c r="G91" s="428"/>
      <c r="H91" s="310">
        <f t="shared" ref="C91:H91" si="137">H52/H13</f>
        <v>5.8844480257856571</v>
      </c>
      <c r="J91" s="55"/>
    </row>
    <row r="92" spans="1:10" ht="20.100000000000001" customHeight="1" x14ac:dyDescent="0.25">
      <c r="A92" s="528"/>
      <c r="B92" s="530" t="s">
        <v>79</v>
      </c>
      <c r="C92" s="200"/>
      <c r="D92" s="201"/>
      <c r="E92" s="201"/>
      <c r="F92" s="201">
        <f t="shared" ref="C92:H92" si="138">F53/F14</f>
        <v>3.6082474226804124</v>
      </c>
      <c r="G92" s="428">
        <f t="shared" si="138"/>
        <v>3.610800744878957</v>
      </c>
      <c r="H92" s="310"/>
      <c r="J92" s="55"/>
    </row>
    <row r="93" spans="1:10" ht="20.100000000000001" customHeight="1" x14ac:dyDescent="0.25">
      <c r="A93" s="528"/>
      <c r="B93" s="531" t="s">
        <v>102</v>
      </c>
      <c r="C93" s="200"/>
      <c r="D93" s="201"/>
      <c r="E93" s="201"/>
      <c r="F93" s="201"/>
      <c r="G93" s="428"/>
      <c r="H93" s="310"/>
      <c r="J93" s="55"/>
    </row>
    <row r="94" spans="1:10" ht="20.100000000000001" customHeight="1" x14ac:dyDescent="0.25">
      <c r="A94" s="528"/>
      <c r="B94" s="530" t="s">
        <v>80</v>
      </c>
      <c r="C94" s="200"/>
      <c r="D94" s="201"/>
      <c r="E94" s="201"/>
      <c r="F94" s="201"/>
      <c r="G94" s="428"/>
      <c r="H94" s="310"/>
      <c r="J94" s="55"/>
    </row>
    <row r="95" spans="1:10" ht="20.100000000000001" customHeight="1" thickBot="1" x14ac:dyDescent="0.3">
      <c r="A95" s="528"/>
      <c r="B95" s="530" t="s">
        <v>81</v>
      </c>
      <c r="C95" s="200">
        <f t="shared" ref="C95:H95" si="139">C56/C17</f>
        <v>1.8700899615654336</v>
      </c>
      <c r="D95" s="201">
        <f t="shared" si="139"/>
        <v>3.5003185946106892</v>
      </c>
      <c r="E95" s="201">
        <f t="shared" si="139"/>
        <v>2.6837821809061744</v>
      </c>
      <c r="F95" s="201">
        <f t="shared" si="139"/>
        <v>2.1013277584411889</v>
      </c>
      <c r="G95" s="428">
        <f t="shared" si="139"/>
        <v>1.9844379596893353</v>
      </c>
      <c r="H95" s="310">
        <f t="shared" si="139"/>
        <v>3.0139009913170063</v>
      </c>
      <c r="J95" s="55">
        <f t="shared" ref="J92:J95" si="140">(H95-G95)/G95</f>
        <v>0.51876806054890923</v>
      </c>
    </row>
    <row r="96" spans="1:10" ht="20.100000000000001" customHeight="1" thickBot="1" x14ac:dyDescent="0.3">
      <c r="A96" s="526" t="s">
        <v>43</v>
      </c>
      <c r="B96" s="527"/>
      <c r="C96" s="65">
        <f t="shared" ref="C96:H96" si="141">C57/C18</f>
        <v>2.1054929034593952</v>
      </c>
      <c r="D96" s="199">
        <f t="shared" si="141"/>
        <v>2.1993873370347377</v>
      </c>
      <c r="E96" s="199">
        <f t="shared" si="141"/>
        <v>2.4032794086253029</v>
      </c>
      <c r="F96" s="199">
        <f t="shared" si="141"/>
        <v>2.4510261232335959</v>
      </c>
      <c r="G96" s="429">
        <f t="shared" si="141"/>
        <v>2.4547930355029099</v>
      </c>
      <c r="H96" s="218">
        <f t="shared" si="141"/>
        <v>2.5802127873200655</v>
      </c>
      <c r="J96" s="41">
        <f t="shared" si="132"/>
        <v>5.1091782485630614E-2</v>
      </c>
    </row>
    <row r="97" spans="1:10" ht="20.100000000000001" customHeight="1" x14ac:dyDescent="0.25">
      <c r="A97" s="528"/>
      <c r="B97" s="530" t="s">
        <v>75</v>
      </c>
      <c r="C97" s="200">
        <f t="shared" ref="C97:H97" si="142">C58/C19</f>
        <v>1.1732775036210119</v>
      </c>
      <c r="D97" s="201">
        <f t="shared" si="142"/>
        <v>1.1874796190726833</v>
      </c>
      <c r="E97" s="201">
        <f t="shared" si="142"/>
        <v>1.3251389366944624</v>
      </c>
      <c r="F97" s="201">
        <f t="shared" si="142"/>
        <v>1.302815572222868</v>
      </c>
      <c r="G97" s="428">
        <f t="shared" si="142"/>
        <v>1.3416760243784003</v>
      </c>
      <c r="H97" s="310">
        <f t="shared" si="142"/>
        <v>1.3389381227287431</v>
      </c>
      <c r="J97" s="313">
        <f t="shared" si="132"/>
        <v>-2.0406578040519287E-3</v>
      </c>
    </row>
    <row r="98" spans="1:10" ht="20.100000000000001" customHeight="1" x14ac:dyDescent="0.25">
      <c r="A98" s="528"/>
      <c r="B98" s="530" t="s">
        <v>76</v>
      </c>
      <c r="C98" s="200">
        <f t="shared" ref="C98:H98" si="143">C59/C20</f>
        <v>3.6237316798196169</v>
      </c>
      <c r="D98" s="201">
        <f t="shared" si="143"/>
        <v>3.5576735203907757</v>
      </c>
      <c r="E98" s="201">
        <f t="shared" si="143"/>
        <v>1.3755840856507735</v>
      </c>
      <c r="F98" s="201">
        <f t="shared" si="143"/>
        <v>1.1544637248743719</v>
      </c>
      <c r="G98" s="428">
        <f t="shared" si="143"/>
        <v>0.86937078651685396</v>
      </c>
      <c r="H98" s="310">
        <f t="shared" si="143"/>
        <v>1.1071609098567818</v>
      </c>
      <c r="J98" s="55">
        <f t="shared" si="132"/>
        <v>0.27351979963881384</v>
      </c>
    </row>
    <row r="99" spans="1:10" ht="20.100000000000001" customHeight="1" x14ac:dyDescent="0.25">
      <c r="A99" s="528"/>
      <c r="B99" s="530" t="s">
        <v>83</v>
      </c>
      <c r="C99" s="200"/>
      <c r="D99" s="201"/>
      <c r="E99" s="201"/>
      <c r="F99" s="201">
        <f t="shared" ref="C99:H99" si="144">F60/F21</f>
        <v>1.2164948453608246</v>
      </c>
      <c r="G99" s="428">
        <f t="shared" si="144"/>
        <v>1.2302371541501975</v>
      </c>
      <c r="H99" s="310">
        <f t="shared" si="144"/>
        <v>1.2196969696969697</v>
      </c>
      <c r="J99" s="55">
        <f t="shared" si="132"/>
        <v>-8.567603748326531E-3</v>
      </c>
    </row>
    <row r="100" spans="1:10" ht="20.100000000000001" customHeight="1" x14ac:dyDescent="0.25">
      <c r="A100" s="528"/>
      <c r="B100" s="530" t="s">
        <v>77</v>
      </c>
      <c r="C100" s="200">
        <f t="shared" ref="C100:H100" si="145">C61/C22</f>
        <v>3.1785179989742596</v>
      </c>
      <c r="D100" s="201">
        <f t="shared" si="145"/>
        <v>3.3413573521545992</v>
      </c>
      <c r="E100" s="201">
        <f t="shared" si="145"/>
        <v>3.5266265851486778</v>
      </c>
      <c r="F100" s="201">
        <f t="shared" si="145"/>
        <v>3.6651027268309098</v>
      </c>
      <c r="G100" s="428">
        <f t="shared" si="145"/>
        <v>3.7222449960510184</v>
      </c>
      <c r="H100" s="310">
        <f t="shared" si="145"/>
        <v>3.8885796627808729</v>
      </c>
      <c r="J100" s="55">
        <f t="shared" si="132"/>
        <v>4.4686651981887593E-2</v>
      </c>
    </row>
    <row r="101" spans="1:10" ht="20.100000000000001" customHeight="1" x14ac:dyDescent="0.25">
      <c r="A101" s="528"/>
      <c r="B101" s="530" t="s">
        <v>78</v>
      </c>
      <c r="C101" s="200">
        <f t="shared" ref="C101:H101" si="146">C62/C23</f>
        <v>1.0031370703872367</v>
      </c>
      <c r="D101" s="201">
        <f t="shared" si="146"/>
        <v>1.0001624546534269</v>
      </c>
      <c r="E101" s="201">
        <f t="shared" si="146"/>
        <v>1.0887527012298375</v>
      </c>
      <c r="F101" s="201">
        <f t="shared" si="146"/>
        <v>1.064066286926751</v>
      </c>
      <c r="G101" s="428">
        <f t="shared" si="146"/>
        <v>1.0530935899430136</v>
      </c>
      <c r="H101" s="310">
        <f t="shared" si="146"/>
        <v>1.0375502554831453</v>
      </c>
      <c r="J101" s="55">
        <f t="shared" si="132"/>
        <v>-1.4759689554951551E-2</v>
      </c>
    </row>
    <row r="102" spans="1:10" ht="20.100000000000001" customHeight="1" x14ac:dyDescent="0.25">
      <c r="A102" s="528"/>
      <c r="B102" s="532" t="s">
        <v>101</v>
      </c>
      <c r="C102" s="200"/>
      <c r="D102" s="201"/>
      <c r="E102" s="201"/>
      <c r="F102" s="201"/>
      <c r="G102" s="428"/>
      <c r="H102" s="310">
        <f t="shared" ref="C102:H102" si="147">H63/H24</f>
        <v>5.8039322476989268</v>
      </c>
      <c r="J102" s="55"/>
    </row>
    <row r="103" spans="1:10" ht="20.100000000000001" customHeight="1" x14ac:dyDescent="0.25">
      <c r="A103" s="528"/>
      <c r="B103" s="530" t="s">
        <v>79</v>
      </c>
      <c r="C103" s="200"/>
      <c r="D103" s="201"/>
      <c r="E103" s="201">
        <f t="shared" ref="C103:H103" si="148">E64/E25</f>
        <v>1.7142857142857142</v>
      </c>
      <c r="F103" s="201">
        <f t="shared" si="148"/>
        <v>1.6877828054298643</v>
      </c>
      <c r="G103" s="428">
        <f t="shared" si="148"/>
        <v>1.6666666666666667</v>
      </c>
      <c r="H103" s="310"/>
      <c r="J103" s="55">
        <f t="shared" si="132"/>
        <v>-1</v>
      </c>
    </row>
    <row r="104" spans="1:10" ht="20.100000000000001" customHeight="1" x14ac:dyDescent="0.25">
      <c r="A104" s="528"/>
      <c r="B104" s="532" t="s">
        <v>102</v>
      </c>
      <c r="C104" s="200"/>
      <c r="D104" s="201"/>
      <c r="E104" s="201"/>
      <c r="F104" s="201"/>
      <c r="G104" s="428"/>
      <c r="H104" s="310">
        <f t="shared" ref="C104:H104" si="149">H65/H26</f>
        <v>3.2897235882652196</v>
      </c>
      <c r="J104" s="55"/>
    </row>
    <row r="105" spans="1:10" ht="20.100000000000001" customHeight="1" x14ac:dyDescent="0.25">
      <c r="A105" s="528"/>
      <c r="B105" s="530" t="s">
        <v>80</v>
      </c>
      <c r="C105" s="200"/>
      <c r="D105" s="201">
        <f t="shared" ref="C105:H105" si="150">D66/D27</f>
        <v>17.333333333333332</v>
      </c>
      <c r="E105" s="201">
        <f t="shared" si="150"/>
        <v>15.655172413793103</v>
      </c>
      <c r="F105" s="201">
        <f t="shared" si="150"/>
        <v>11.590909090909092</v>
      </c>
      <c r="G105" s="428"/>
      <c r="H105" s="310"/>
      <c r="J105" s="55"/>
    </row>
    <row r="106" spans="1:10" ht="20.100000000000001" customHeight="1" thickBot="1" x14ac:dyDescent="0.3">
      <c r="A106" s="528"/>
      <c r="B106" s="530" t="s">
        <v>81</v>
      </c>
      <c r="C106" s="202">
        <f t="shared" ref="C106:H106" si="151">C67/C28</f>
        <v>0.80850063389424598</v>
      </c>
      <c r="D106" s="203">
        <f t="shared" si="151"/>
        <v>0.82026955014475089</v>
      </c>
      <c r="E106" s="203">
        <f t="shared" si="151"/>
        <v>0.99512438068627362</v>
      </c>
      <c r="F106" s="201">
        <f t="shared" si="151"/>
        <v>1.0088468323360724</v>
      </c>
      <c r="G106" s="428">
        <f t="shared" si="151"/>
        <v>0.92898477535363178</v>
      </c>
      <c r="H106" s="310">
        <f t="shared" si="151"/>
        <v>0.8965912185042052</v>
      </c>
      <c r="J106" s="60">
        <f t="shared" si="132"/>
        <v>-3.4869846857388476E-2</v>
      </c>
    </row>
    <row r="107" spans="1:10" ht="20.100000000000001" customHeight="1" thickBot="1" x14ac:dyDescent="0.3">
      <c r="A107" s="533" t="s">
        <v>27</v>
      </c>
      <c r="B107" s="534"/>
      <c r="C107" s="204">
        <f t="shared" ref="C107:H107" si="152">C68/C29</f>
        <v>3.2971313478721176</v>
      </c>
      <c r="D107" s="181">
        <f t="shared" si="152"/>
        <v>3.4762310257382754</v>
      </c>
      <c r="E107" s="181">
        <f t="shared" si="152"/>
        <v>3.6948644296680007</v>
      </c>
      <c r="F107" s="181">
        <f t="shared" si="152"/>
        <v>3.7801524472054533</v>
      </c>
      <c r="G107" s="430">
        <f t="shared" si="152"/>
        <v>3.2539216044994461</v>
      </c>
      <c r="H107" s="311">
        <f t="shared" si="152"/>
        <v>3.2746932589513191</v>
      </c>
      <c r="J107" s="160">
        <f t="shared" si="132"/>
        <v>6.3835755671404187E-3</v>
      </c>
    </row>
    <row r="108" spans="1:10" ht="20.100000000000001" customHeight="1" x14ac:dyDescent="0.25">
      <c r="A108" s="528"/>
      <c r="B108" s="530" t="s">
        <v>75</v>
      </c>
      <c r="C108" s="200">
        <f t="shared" ref="C108:H108" si="153">C69/C30</f>
        <v>2.2260229285559912</v>
      </c>
      <c r="D108" s="201">
        <f t="shared" si="153"/>
        <v>2.2370420244672511</v>
      </c>
      <c r="E108" s="201">
        <f t="shared" si="153"/>
        <v>2.328417268555337</v>
      </c>
      <c r="F108" s="201">
        <f t="shared" si="153"/>
        <v>2.3256399883317789</v>
      </c>
      <c r="G108" s="428">
        <f t="shared" si="153"/>
        <v>1.9842269461173878</v>
      </c>
      <c r="H108" s="310">
        <f t="shared" si="153"/>
        <v>1.8978211806619223</v>
      </c>
      <c r="J108" s="313">
        <f t="shared" si="132"/>
        <v>-4.3546311889644966E-2</v>
      </c>
    </row>
    <row r="109" spans="1:10" ht="20.100000000000001" customHeight="1" x14ac:dyDescent="0.25">
      <c r="A109" s="528"/>
      <c r="B109" s="530" t="s">
        <v>76</v>
      </c>
      <c r="C109" s="200">
        <f t="shared" ref="C109:H109" si="154">C70/C31</f>
        <v>4.8119940048809466</v>
      </c>
      <c r="D109" s="201">
        <f t="shared" si="154"/>
        <v>4.945217111114399</v>
      </c>
      <c r="E109" s="201">
        <f t="shared" si="154"/>
        <v>4.6503223262174016</v>
      </c>
      <c r="F109" s="201">
        <f t="shared" si="154"/>
        <v>4.4807393726091478</v>
      </c>
      <c r="G109" s="428">
        <f t="shared" si="154"/>
        <v>4.1044011972521748</v>
      </c>
      <c r="H109" s="310">
        <f t="shared" si="154"/>
        <v>4.3305984460044185</v>
      </c>
      <c r="J109" s="55">
        <f t="shared" si="132"/>
        <v>5.5110901172058621E-2</v>
      </c>
    </row>
    <row r="110" spans="1:10" ht="20.100000000000001" customHeight="1" x14ac:dyDescent="0.25">
      <c r="A110" s="528"/>
      <c r="B110" s="530" t="s">
        <v>83</v>
      </c>
      <c r="C110" s="200">
        <f t="shared" ref="C110:H110" si="155">C71/C32</f>
        <v>1.2000470560555261</v>
      </c>
      <c r="D110" s="201">
        <f t="shared" si="155"/>
        <v>1.7223988223497535</v>
      </c>
      <c r="E110" s="201">
        <f t="shared" si="155"/>
        <v>1.7286945464820571</v>
      </c>
      <c r="F110" s="201">
        <f t="shared" si="155"/>
        <v>1.3893143608102596</v>
      </c>
      <c r="G110" s="428">
        <f t="shared" si="155"/>
        <v>1.3579765551814063</v>
      </c>
      <c r="H110" s="310">
        <f t="shared" si="155"/>
        <v>1.3550977370427448</v>
      </c>
      <c r="J110" s="55">
        <f t="shared" si="132"/>
        <v>-2.1199321355565319E-3</v>
      </c>
    </row>
    <row r="111" spans="1:10" ht="20.100000000000001" customHeight="1" x14ac:dyDescent="0.25">
      <c r="A111" s="528"/>
      <c r="B111" s="530" t="s">
        <v>77</v>
      </c>
      <c r="C111" s="200">
        <f t="shared" ref="C111:H111" si="156">C72/C33</f>
        <v>4.7571610689091948</v>
      </c>
      <c r="D111" s="201">
        <f t="shared" si="156"/>
        <v>5.05714502386079</v>
      </c>
      <c r="E111" s="201">
        <f t="shared" si="156"/>
        <v>5.3290817478206725</v>
      </c>
      <c r="F111" s="201">
        <f t="shared" si="156"/>
        <v>5.54323670190072</v>
      </c>
      <c r="G111" s="428">
        <f t="shared" si="156"/>
        <v>4.8272782514885302</v>
      </c>
      <c r="H111" s="310">
        <f t="shared" si="156"/>
        <v>4.8342261987887944</v>
      </c>
      <c r="J111" s="55">
        <f t="shared" si="132"/>
        <v>1.4393094697041364E-3</v>
      </c>
    </row>
    <row r="112" spans="1:10" ht="20.100000000000001" customHeight="1" x14ac:dyDescent="0.25">
      <c r="A112" s="528"/>
      <c r="B112" s="530" t="s">
        <v>78</v>
      </c>
      <c r="C112" s="200">
        <f t="shared" ref="C112:H112" si="157">C73/C34</f>
        <v>1.9846552035594633</v>
      </c>
      <c r="D112" s="201">
        <f t="shared" si="157"/>
        <v>2.0307573797217455</v>
      </c>
      <c r="E112" s="201">
        <f t="shared" si="157"/>
        <v>2.3325505225810739</v>
      </c>
      <c r="F112" s="201">
        <f t="shared" si="157"/>
        <v>2.3572135127750502</v>
      </c>
      <c r="G112" s="428">
        <f t="shared" si="157"/>
        <v>1.9604110728784718</v>
      </c>
      <c r="H112" s="310">
        <f t="shared" si="157"/>
        <v>1.6990249237956006</v>
      </c>
      <c r="J112" s="55">
        <f t="shared" si="132"/>
        <v>-0.1333323162162505</v>
      </c>
    </row>
    <row r="113" spans="1:10" ht="20.100000000000001" customHeight="1" x14ac:dyDescent="0.25">
      <c r="A113" s="528"/>
      <c r="B113" s="532" t="s">
        <v>101</v>
      </c>
      <c r="C113" s="200"/>
      <c r="D113" s="201"/>
      <c r="E113" s="201"/>
      <c r="F113" s="201"/>
      <c r="G113" s="428"/>
      <c r="H113" s="310">
        <f t="shared" ref="C113:H113" si="158">H74/H35</f>
        <v>5.8242693153138481</v>
      </c>
      <c r="J113" s="55"/>
    </row>
    <row r="114" spans="1:10" ht="20.100000000000001" customHeight="1" x14ac:dyDescent="0.25">
      <c r="A114" s="528"/>
      <c r="B114" s="530" t="s">
        <v>79</v>
      </c>
      <c r="C114" s="200"/>
      <c r="D114" s="201"/>
      <c r="E114" s="201">
        <f t="shared" ref="C114:H114" si="159">E75/E36</f>
        <v>1.7142857142857142</v>
      </c>
      <c r="F114" s="201">
        <f t="shared" si="159"/>
        <v>3.3018050541516244</v>
      </c>
      <c r="G114" s="428">
        <f t="shared" si="159"/>
        <v>3.4791666666666665</v>
      </c>
      <c r="H114" s="310"/>
      <c r="J114" s="55">
        <f t="shared" si="132"/>
        <v>-1</v>
      </c>
    </row>
    <row r="115" spans="1:10" ht="20.100000000000001" customHeight="1" x14ac:dyDescent="0.25">
      <c r="A115" s="528"/>
      <c r="B115" s="532" t="s">
        <v>102</v>
      </c>
      <c r="C115" s="200"/>
      <c r="D115" s="201"/>
      <c r="E115" s="201"/>
      <c r="F115" s="201"/>
      <c r="G115" s="428"/>
      <c r="H115" s="310">
        <f t="shared" ref="C115:H115" si="160">H76/H37</f>
        <v>3.2897235882652196</v>
      </c>
      <c r="J115" s="55"/>
    </row>
    <row r="116" spans="1:10" ht="20.100000000000001" customHeight="1" x14ac:dyDescent="0.25">
      <c r="A116" s="528"/>
      <c r="B116" s="530" t="s">
        <v>80</v>
      </c>
      <c r="C116" s="200"/>
      <c r="D116" s="201">
        <f t="shared" ref="C116:H116" si="161">D77/D38</f>
        <v>17.333333333333332</v>
      </c>
      <c r="E116" s="201">
        <f t="shared" si="161"/>
        <v>15.655172413793103</v>
      </c>
      <c r="F116" s="201">
        <f t="shared" si="161"/>
        <v>11.590909090909092</v>
      </c>
      <c r="G116" s="428"/>
      <c r="H116" s="310"/>
      <c r="J116" s="55"/>
    </row>
    <row r="117" spans="1:10" ht="20.100000000000001" customHeight="1" thickBot="1" x14ac:dyDescent="0.3">
      <c r="A117" s="535"/>
      <c r="B117" s="536" t="s">
        <v>81</v>
      </c>
      <c r="C117" s="202">
        <f t="shared" ref="C117:H117" si="162">C78/C39</f>
        <v>0.82204908168838542</v>
      </c>
      <c r="D117" s="203">
        <f t="shared" si="162"/>
        <v>0.83867744257933441</v>
      </c>
      <c r="E117" s="203">
        <f t="shared" si="162"/>
        <v>1.0055573488595</v>
      </c>
      <c r="F117" s="203">
        <f t="shared" si="162"/>
        <v>1.0264779403275612</v>
      </c>
      <c r="G117" s="431">
        <f t="shared" si="162"/>
        <v>0.93995885129227463</v>
      </c>
      <c r="H117" s="312">
        <f t="shared" si="162"/>
        <v>0.91411284438849094</v>
      </c>
      <c r="J117" s="60">
        <f t="shared" si="132"/>
        <v>-2.7496955710614432E-2</v>
      </c>
    </row>
    <row r="118" spans="1:10" ht="20.100000000000001" customHeight="1" x14ac:dyDescent="0.25"/>
    <row r="119" spans="1:10" ht="15.75" x14ac:dyDescent="0.25">
      <c r="A119" s="129" t="s">
        <v>46</v>
      </c>
    </row>
  </sheetData>
  <mergeCells count="36">
    <mergeCell ref="A83:B84"/>
    <mergeCell ref="C83:C84"/>
    <mergeCell ref="D83:D84"/>
    <mergeCell ref="E83:E84"/>
    <mergeCell ref="J83:J84"/>
    <mergeCell ref="G83:G84"/>
    <mergeCell ref="F83:F84"/>
    <mergeCell ref="H83:H84"/>
    <mergeCell ref="A5:B6"/>
    <mergeCell ref="C5:C6"/>
    <mergeCell ref="D5:D6"/>
    <mergeCell ref="E5:E6"/>
    <mergeCell ref="J5:J6"/>
    <mergeCell ref="G5:G6"/>
    <mergeCell ref="F5:F6"/>
    <mergeCell ref="H5:H6"/>
    <mergeCell ref="A44:B45"/>
    <mergeCell ref="C44:C45"/>
    <mergeCell ref="D44:D45"/>
    <mergeCell ref="E44:E45"/>
    <mergeCell ref="J44:J45"/>
    <mergeCell ref="G44:G45"/>
    <mergeCell ref="F44:F45"/>
    <mergeCell ref="H44:H45"/>
    <mergeCell ref="Q5:R5"/>
    <mergeCell ref="Q44:R44"/>
    <mergeCell ref="N5:N6"/>
    <mergeCell ref="N44:N45"/>
    <mergeCell ref="K44:K45"/>
    <mergeCell ref="L44:L45"/>
    <mergeCell ref="K5:K6"/>
    <mergeCell ref="L5:L6"/>
    <mergeCell ref="M5:M6"/>
    <mergeCell ref="M44:M45"/>
    <mergeCell ref="O5:O6"/>
    <mergeCell ref="O44:O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Q46:R78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J85:J117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92"/>
  <sheetViews>
    <sheetView showGridLines="0" workbookViewId="0">
      <selection activeCell="Q28" sqref="Q28:Q29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8" width="11.140625" customWidth="1"/>
    <col min="9" max="9" width="2.5703125" customWidth="1"/>
    <col min="10" max="11" width="10.28515625" customWidth="1"/>
    <col min="12" max="13" width="11.140625" customWidth="1"/>
    <col min="14" max="15" width="11.7109375" customWidth="1"/>
    <col min="16" max="16" width="2.5703125" customWidth="1"/>
    <col min="17" max="18" width="11.140625" customWidth="1"/>
    <col min="19" max="20" width="10.28515625" customWidth="1"/>
    <col min="21" max="21" width="1.85546875" customWidth="1"/>
    <col min="25" max="25" width="11.5703125" customWidth="1"/>
  </cols>
  <sheetData>
    <row r="1" spans="1:25" x14ac:dyDescent="0.25">
      <c r="A1" s="1" t="s">
        <v>84</v>
      </c>
    </row>
    <row r="2" spans="1:25" x14ac:dyDescent="0.25">
      <c r="A2" s="1"/>
    </row>
    <row r="3" spans="1:25" x14ac:dyDescent="0.25">
      <c r="A3" s="1" t="s">
        <v>29</v>
      </c>
      <c r="J3" s="1" t="s">
        <v>31</v>
      </c>
      <c r="Q3" s="1" t="str">
        <f>'7'!Q3</f>
        <v>VARIAÇÃO (JAN.-DEZ)</v>
      </c>
    </row>
    <row r="4" spans="1:25" ht="15.75" thickBot="1" x14ac:dyDescent="0.3"/>
    <row r="5" spans="1:25" ht="24" customHeight="1" x14ac:dyDescent="0.25">
      <c r="A5" s="477" t="s">
        <v>89</v>
      </c>
      <c r="B5" s="506"/>
      <c r="C5" s="479">
        <v>2016</v>
      </c>
      <c r="D5" s="481">
        <v>2017</v>
      </c>
      <c r="E5" s="481">
        <v>2018</v>
      </c>
      <c r="F5" s="508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508">
        <v>2019</v>
      </c>
      <c r="N5" s="481">
        <v>2020</v>
      </c>
      <c r="O5" s="475">
        <v>2021</v>
      </c>
      <c r="Q5" s="504" t="s">
        <v>93</v>
      </c>
      <c r="R5" s="505"/>
    </row>
    <row r="6" spans="1:25" ht="20.25" customHeight="1" thickBot="1" x14ac:dyDescent="0.3">
      <c r="A6" s="492"/>
      <c r="B6" s="510"/>
      <c r="C6" s="490"/>
      <c r="D6" s="489"/>
      <c r="E6" s="489"/>
      <c r="F6" s="509"/>
      <c r="G6" s="489"/>
      <c r="H6" s="499"/>
      <c r="J6" s="503"/>
      <c r="K6" s="489"/>
      <c r="L6" s="489"/>
      <c r="M6" s="509"/>
      <c r="N6" s="489">
        <v>2020</v>
      </c>
      <c r="O6" s="499">
        <v>2021</v>
      </c>
      <c r="Q6" s="164" t="s">
        <v>0</v>
      </c>
      <c r="R6" s="64" t="s">
        <v>45</v>
      </c>
    </row>
    <row r="7" spans="1:25" ht="20.100000000000001" customHeight="1" thickBot="1" x14ac:dyDescent="0.3">
      <c r="A7" s="22" t="s">
        <v>44</v>
      </c>
      <c r="B7" s="23"/>
      <c r="C7" s="29">
        <f>SUM(C8:C14)</f>
        <v>25537692</v>
      </c>
      <c r="D7" s="30">
        <f>SUM(D8:D14)</f>
        <v>27705328</v>
      </c>
      <c r="E7" s="30">
        <v>29031670</v>
      </c>
      <c r="F7" s="30">
        <v>33762788</v>
      </c>
      <c r="G7" s="412">
        <v>17865067</v>
      </c>
      <c r="H7" s="215">
        <v>15969180</v>
      </c>
      <c r="I7" s="1"/>
      <c r="J7" s="198">
        <f t="shared" ref="J7:O7" si="0">C7/C23</f>
        <v>0.23271684344599755</v>
      </c>
      <c r="K7" s="37">
        <f t="shared" si="0"/>
        <v>0.24656824321214252</v>
      </c>
      <c r="L7" s="37">
        <f t="shared" si="0"/>
        <v>0.25222148036092201</v>
      </c>
      <c r="M7" s="37">
        <f t="shared" si="0"/>
        <v>0.27097022161984835</v>
      </c>
      <c r="N7" s="424">
        <f t="shared" si="0"/>
        <v>0.1595065773381994</v>
      </c>
      <c r="O7" s="304">
        <f t="shared" si="0"/>
        <v>0.13835622065178069</v>
      </c>
      <c r="P7" s="1"/>
      <c r="Q7" s="95">
        <f>(H7-G7)/G7</f>
        <v>-0.10612257989292735</v>
      </c>
      <c r="R7" s="133">
        <f>(O7-N7)*100</f>
        <v>-2.115035668641871</v>
      </c>
      <c r="U7" s="1"/>
    </row>
    <row r="8" spans="1:25" s="18" customFormat="1" ht="20.100000000000001" customHeight="1" x14ac:dyDescent="0.25">
      <c r="A8" s="71"/>
      <c r="B8" s="188" t="s">
        <v>75</v>
      </c>
      <c r="C8" s="27">
        <v>4752509</v>
      </c>
      <c r="D8" s="28">
        <v>4120786</v>
      </c>
      <c r="E8" s="28">
        <v>4097827</v>
      </c>
      <c r="F8" s="28">
        <v>6130385</v>
      </c>
      <c r="G8" s="324">
        <v>3338714</v>
      </c>
      <c r="H8" s="228">
        <v>2994323</v>
      </c>
      <c r="I8"/>
      <c r="J8" s="108">
        <f>C8/$C$7</f>
        <v>0.1860978274779099</v>
      </c>
      <c r="K8" s="34">
        <f>D8/$D$7</f>
        <v>0.14873622864165334</v>
      </c>
      <c r="L8" s="34">
        <f>E8/$E$7</f>
        <v>0.14115023352084122</v>
      </c>
      <c r="M8" s="34">
        <f>F8/$F$7</f>
        <v>0.18157223864332531</v>
      </c>
      <c r="N8" s="425">
        <f>G8/$G$7</f>
        <v>0.18688505338379083</v>
      </c>
      <c r="O8" s="109">
        <f>H8/$H$7</f>
        <v>0.18750637164838771</v>
      </c>
      <c r="P8"/>
      <c r="Q8" s="193">
        <f>(H8-G8)/G8</f>
        <v>-0.10315079398834401</v>
      </c>
      <c r="R8" s="136">
        <f t="shared" ref="R8:R30" si="1">(O8-N8)*100</f>
        <v>6.2131826459688178E-2</v>
      </c>
      <c r="U8" s="17"/>
      <c r="V8"/>
      <c r="W8"/>
      <c r="X8"/>
      <c r="Y8"/>
    </row>
    <row r="9" spans="1:25" s="18" customFormat="1" ht="20.100000000000001" customHeight="1" x14ac:dyDescent="0.25">
      <c r="A9" s="71"/>
      <c r="B9" s="188" t="s">
        <v>76</v>
      </c>
      <c r="C9" s="27">
        <v>0</v>
      </c>
      <c r="D9" s="28">
        <v>25846</v>
      </c>
      <c r="E9" s="28">
        <v>79785</v>
      </c>
      <c r="F9" s="28">
        <v>116767</v>
      </c>
      <c r="G9" s="324">
        <v>49134</v>
      </c>
      <c r="H9" s="228">
        <v>247422</v>
      </c>
      <c r="I9"/>
      <c r="J9" s="108">
        <f>C9/$C$7</f>
        <v>0</v>
      </c>
      <c r="K9" s="34">
        <f>D9/$D$7</f>
        <v>9.328891540284237E-4</v>
      </c>
      <c r="L9" s="34">
        <f>E9/$E$7</f>
        <v>2.7482056664325546E-3</v>
      </c>
      <c r="M9" s="34">
        <f>F9/$F$7</f>
        <v>3.4584525424855316E-3</v>
      </c>
      <c r="N9" s="425">
        <f>G9/$G$7</f>
        <v>2.750283556171382E-3</v>
      </c>
      <c r="O9" s="109">
        <f>H9/$H$7</f>
        <v>1.5493719777721836E-2</v>
      </c>
      <c r="P9"/>
      <c r="Q9" s="193">
        <f>(H9-G9)/G9</f>
        <v>4.0356575894492615</v>
      </c>
      <c r="R9" s="136">
        <f t="shared" si="1"/>
        <v>1.2743436221550453</v>
      </c>
      <c r="V9"/>
      <c r="W9"/>
      <c r="X9"/>
      <c r="Y9"/>
    </row>
    <row r="10" spans="1:25" s="18" customFormat="1" ht="20.100000000000001" customHeight="1" x14ac:dyDescent="0.25">
      <c r="A10" s="71"/>
      <c r="B10" s="188" t="s">
        <v>77</v>
      </c>
      <c r="C10" s="27">
        <v>20324839</v>
      </c>
      <c r="D10" s="28">
        <v>22940926</v>
      </c>
      <c r="E10" s="28">
        <v>24153604</v>
      </c>
      <c r="F10" s="28">
        <v>26754504</v>
      </c>
      <c r="G10" s="324">
        <v>13913273</v>
      </c>
      <c r="H10" s="228">
        <v>12334479</v>
      </c>
      <c r="I10"/>
      <c r="J10" s="108">
        <f>C10/$C$7</f>
        <v>0.79587611127896762</v>
      </c>
      <c r="K10" s="34">
        <f>D10/$D$7</f>
        <v>0.82803300505953226</v>
      </c>
      <c r="L10" s="34">
        <f>E10/$E$7</f>
        <v>0.83197432321323572</v>
      </c>
      <c r="M10" s="34">
        <f>F10/$F$7</f>
        <v>0.79242579137718128</v>
      </c>
      <c r="N10" s="425">
        <f>G10/$G$7</f>
        <v>0.77879769496526374</v>
      </c>
      <c r="O10" s="109">
        <f>H10/$H$7</f>
        <v>0.77239275905212412</v>
      </c>
      <c r="P10"/>
      <c r="Q10" s="193">
        <f>(H10-G10)/G10</f>
        <v>-0.11347394678448414</v>
      </c>
      <c r="R10" s="136">
        <f t="shared" si="1"/>
        <v>-0.640493591313962</v>
      </c>
      <c r="U10" s="17"/>
      <c r="V10"/>
      <c r="W10"/>
      <c r="X10"/>
      <c r="Y10"/>
    </row>
    <row r="11" spans="1:25" s="18" customFormat="1" ht="20.100000000000001" customHeight="1" x14ac:dyDescent="0.25">
      <c r="A11" s="71"/>
      <c r="B11" s="2" t="s">
        <v>78</v>
      </c>
      <c r="C11" s="27">
        <v>460344</v>
      </c>
      <c r="D11" s="28">
        <v>617770</v>
      </c>
      <c r="E11" s="28">
        <v>700454</v>
      </c>
      <c r="F11" s="28">
        <v>761132</v>
      </c>
      <c r="G11" s="324">
        <v>563946</v>
      </c>
      <c r="H11" s="228">
        <v>392956</v>
      </c>
      <c r="I11"/>
      <c r="J11" s="108">
        <f t="shared" ref="J11:J13" si="2">C11/$C$7</f>
        <v>1.8026061243122518E-2</v>
      </c>
      <c r="K11" s="34">
        <f t="shared" ref="K11:K13" si="3">D11/$D$7</f>
        <v>2.2297877144786014E-2</v>
      </c>
      <c r="L11" s="34">
        <f t="shared" ref="L11:L13" si="4">E11/$E$7</f>
        <v>2.4127237599490488E-2</v>
      </c>
      <c r="M11" s="34">
        <f t="shared" ref="M11:M13" si="5">F11/$F$7</f>
        <v>2.2543517437007866E-2</v>
      </c>
      <c r="N11" s="425">
        <f t="shared" ref="N11:N13" si="6">G11/$G$7</f>
        <v>3.1566968094774009E-2</v>
      </c>
      <c r="O11" s="109">
        <f t="shared" ref="O11:O13" si="7">H11/$H$7</f>
        <v>2.4607149521766302E-2</v>
      </c>
      <c r="P11"/>
      <c r="Q11" s="193">
        <f t="shared" ref="Q11:Q13" si="8">(H11-G11)/G11</f>
        <v>-0.30320278891950647</v>
      </c>
      <c r="R11" s="136">
        <f t="shared" ref="R11:R13" si="9">(O11-N11)*100</f>
        <v>-0.69598185730077067</v>
      </c>
      <c r="U11" s="17"/>
      <c r="V11"/>
      <c r="W11"/>
      <c r="X11"/>
      <c r="Y11"/>
    </row>
    <row r="12" spans="1:25" s="18" customFormat="1" ht="20.100000000000001" customHeight="1" x14ac:dyDescent="0.25">
      <c r="A12" s="71"/>
      <c r="B12" s="188" t="s">
        <v>101</v>
      </c>
      <c r="C12" s="27">
        <v>0</v>
      </c>
      <c r="D12" s="28">
        <v>0</v>
      </c>
      <c r="E12" s="28">
        <v>0</v>
      </c>
      <c r="F12" s="28">
        <v>0</v>
      </c>
      <c r="G12" s="324">
        <v>0</v>
      </c>
      <c r="H12" s="228">
        <v>0</v>
      </c>
      <c r="I12"/>
      <c r="J12" s="108">
        <f t="shared" si="2"/>
        <v>0</v>
      </c>
      <c r="K12" s="34">
        <f t="shared" si="3"/>
        <v>0</v>
      </c>
      <c r="L12" s="34">
        <f t="shared" si="4"/>
        <v>0</v>
      </c>
      <c r="M12" s="34">
        <f t="shared" si="5"/>
        <v>0</v>
      </c>
      <c r="N12" s="425">
        <f t="shared" si="6"/>
        <v>0</v>
      </c>
      <c r="O12" s="109">
        <f t="shared" si="7"/>
        <v>0</v>
      </c>
      <c r="P12"/>
      <c r="Q12" s="193"/>
      <c r="R12" s="136">
        <f t="shared" si="9"/>
        <v>0</v>
      </c>
      <c r="U12" s="17"/>
      <c r="V12"/>
      <c r="W12"/>
      <c r="X12"/>
      <c r="Y12"/>
    </row>
    <row r="13" spans="1:25" s="18" customFormat="1" ht="20.100000000000001" customHeight="1" x14ac:dyDescent="0.25">
      <c r="A13" s="71"/>
      <c r="B13" s="188" t="s">
        <v>102</v>
      </c>
      <c r="C13" s="27">
        <v>0</v>
      </c>
      <c r="D13" s="28">
        <v>0</v>
      </c>
      <c r="E13" s="28">
        <v>0</v>
      </c>
      <c r="F13" s="28">
        <v>0</v>
      </c>
      <c r="G13" s="324">
        <v>0</v>
      </c>
      <c r="H13" s="228">
        <v>0</v>
      </c>
      <c r="I13"/>
      <c r="J13" s="108">
        <f t="shared" si="2"/>
        <v>0</v>
      </c>
      <c r="K13" s="34">
        <f t="shared" si="3"/>
        <v>0</v>
      </c>
      <c r="L13" s="34">
        <f t="shared" si="4"/>
        <v>0</v>
      </c>
      <c r="M13" s="34">
        <f t="shared" si="5"/>
        <v>0</v>
      </c>
      <c r="N13" s="425">
        <f t="shared" si="6"/>
        <v>0</v>
      </c>
      <c r="O13" s="109">
        <f t="shared" si="7"/>
        <v>0</v>
      </c>
      <c r="P13"/>
      <c r="Q13" s="193"/>
      <c r="R13" s="136">
        <f t="shared" si="9"/>
        <v>0</v>
      </c>
      <c r="V13"/>
      <c r="W13"/>
      <c r="X13"/>
      <c r="Y13"/>
    </row>
    <row r="14" spans="1:25" s="18" customFormat="1" ht="20.100000000000001" customHeight="1" thickBot="1" x14ac:dyDescent="0.3">
      <c r="A14" s="71"/>
      <c r="B14" s="2" t="s">
        <v>80</v>
      </c>
      <c r="C14" s="27">
        <v>0</v>
      </c>
      <c r="D14" s="28">
        <v>0</v>
      </c>
      <c r="E14" s="28">
        <v>0</v>
      </c>
      <c r="F14" s="28">
        <v>0</v>
      </c>
      <c r="G14" s="324">
        <v>0</v>
      </c>
      <c r="H14" s="228">
        <v>0</v>
      </c>
      <c r="I14"/>
      <c r="J14" s="108">
        <f>C14/$C$7</f>
        <v>0</v>
      </c>
      <c r="K14" s="34">
        <f>D14/$D$7</f>
        <v>0</v>
      </c>
      <c r="L14" s="34">
        <f>E14/$E$7</f>
        <v>0</v>
      </c>
      <c r="M14" s="34">
        <f>F14/$F$7</f>
        <v>0</v>
      </c>
      <c r="N14" s="425">
        <f>G14/$G$7</f>
        <v>0</v>
      </c>
      <c r="O14" s="109">
        <f>H14/$H$7</f>
        <v>0</v>
      </c>
      <c r="P14"/>
      <c r="Q14" s="141"/>
      <c r="R14" s="138">
        <f t="shared" si="1"/>
        <v>0</v>
      </c>
      <c r="U14" s="17"/>
      <c r="V14"/>
      <c r="W14"/>
      <c r="X14"/>
      <c r="Y14"/>
    </row>
    <row r="15" spans="1:25" ht="20.100000000000001" customHeight="1" thickBot="1" x14ac:dyDescent="0.3">
      <c r="A15" s="22" t="s">
        <v>43</v>
      </c>
      <c r="B15" s="23"/>
      <c r="C15" s="29">
        <f>SUM(C16:C22)</f>
        <v>84199496</v>
      </c>
      <c r="D15" s="30">
        <f>SUM(D16:D22)</f>
        <v>84658404</v>
      </c>
      <c r="E15" s="30">
        <v>86072206</v>
      </c>
      <c r="F15" s="30">
        <v>90836837</v>
      </c>
      <c r="G15" s="412">
        <v>94137004</v>
      </c>
      <c r="H15" s="215">
        <v>99451579</v>
      </c>
      <c r="I15" s="1"/>
      <c r="J15" s="198">
        <f t="shared" ref="J15:O15" si="10">C15/C23</f>
        <v>0.76728315655400248</v>
      </c>
      <c r="K15" s="37">
        <f t="shared" si="10"/>
        <v>0.75343175678785745</v>
      </c>
      <c r="L15" s="37">
        <f t="shared" si="10"/>
        <v>0.74777851963907804</v>
      </c>
      <c r="M15" s="37">
        <f t="shared" si="10"/>
        <v>0.72902977838015159</v>
      </c>
      <c r="N15" s="424">
        <f t="shared" si="10"/>
        <v>0.8404934226618006</v>
      </c>
      <c r="O15" s="304">
        <f t="shared" si="10"/>
        <v>0.86164377934821934</v>
      </c>
      <c r="P15" s="1"/>
      <c r="Q15" s="95">
        <f>(H15-G15)/G15</f>
        <v>5.6455748262394245E-2</v>
      </c>
      <c r="R15" s="133">
        <f t="shared" si="1"/>
        <v>2.1150356686418736</v>
      </c>
      <c r="U15" s="44"/>
    </row>
    <row r="16" spans="1:25" s="18" customFormat="1" ht="20.100000000000001" customHeight="1" x14ac:dyDescent="0.25">
      <c r="A16" s="71"/>
      <c r="B16" s="2" t="s">
        <v>75</v>
      </c>
      <c r="C16" s="27">
        <v>11441104</v>
      </c>
      <c r="D16" s="28">
        <v>10241513</v>
      </c>
      <c r="E16" s="28">
        <v>9917571</v>
      </c>
      <c r="F16" s="28">
        <v>11863549</v>
      </c>
      <c r="G16" s="324">
        <v>12058569</v>
      </c>
      <c r="H16" s="228">
        <v>11412060</v>
      </c>
      <c r="I16"/>
      <c r="J16" s="108">
        <f>C16/$C$15</f>
        <v>0.13588090836078165</v>
      </c>
      <c r="K16" s="34">
        <f>D16/$D$15</f>
        <v>0.12097455794229242</v>
      </c>
      <c r="L16" s="34">
        <f>E16/$E$15</f>
        <v>0.11522385054241552</v>
      </c>
      <c r="M16" s="34">
        <f>F16/$F$15</f>
        <v>0.13060284122398494</v>
      </c>
      <c r="N16" s="425">
        <f>G16/$G$15</f>
        <v>0.12809595045111061</v>
      </c>
      <c r="O16" s="109">
        <f>H16/$H$15</f>
        <v>0.1147499126182803</v>
      </c>
      <c r="P16"/>
      <c r="Q16" s="193">
        <f>(H16-G16)/G16</f>
        <v>-5.3614073112655404E-2</v>
      </c>
      <c r="R16" s="136">
        <f t="shared" si="1"/>
        <v>-1.3346037832830309</v>
      </c>
      <c r="U16" s="45"/>
      <c r="V16"/>
      <c r="W16"/>
      <c r="X16"/>
      <c r="Y16"/>
    </row>
    <row r="17" spans="1:25" s="18" customFormat="1" ht="20.100000000000001" customHeight="1" x14ac:dyDescent="0.25">
      <c r="A17" s="71"/>
      <c r="B17" s="2" t="s">
        <v>76</v>
      </c>
      <c r="C17" s="27">
        <v>0</v>
      </c>
      <c r="D17" s="28">
        <v>0</v>
      </c>
      <c r="E17" s="28">
        <v>0</v>
      </c>
      <c r="F17" s="28">
        <v>0</v>
      </c>
      <c r="G17" s="324">
        <v>0</v>
      </c>
      <c r="H17" s="228">
        <v>0</v>
      </c>
      <c r="I17"/>
      <c r="J17" s="108">
        <f>C17/$C$15</f>
        <v>0</v>
      </c>
      <c r="K17" s="34">
        <f>D17/$D$15</f>
        <v>0</v>
      </c>
      <c r="L17" s="34">
        <f>E17/$E$15</f>
        <v>0</v>
      </c>
      <c r="M17" s="34">
        <f>F17/$F$15</f>
        <v>0</v>
      </c>
      <c r="N17" s="425">
        <f>G17/$G$15</f>
        <v>0</v>
      </c>
      <c r="O17" s="109">
        <f>H17/$H$15</f>
        <v>0</v>
      </c>
      <c r="P17"/>
      <c r="Q17" s="193"/>
      <c r="R17" s="136">
        <f t="shared" si="1"/>
        <v>0</v>
      </c>
      <c r="U17" s="45"/>
      <c r="V17" t="s">
        <v>90</v>
      </c>
      <c r="W17"/>
      <c r="X17"/>
      <c r="Y17"/>
    </row>
    <row r="18" spans="1:25" s="18" customFormat="1" ht="20.100000000000001" customHeight="1" x14ac:dyDescent="0.25">
      <c r="A18" s="71"/>
      <c r="B18" s="2" t="s">
        <v>77</v>
      </c>
      <c r="C18" s="27">
        <v>72485215</v>
      </c>
      <c r="D18" s="28">
        <v>74110457</v>
      </c>
      <c r="E18" s="28">
        <v>75873238</v>
      </c>
      <c r="F18" s="28">
        <v>78522243</v>
      </c>
      <c r="G18" s="324">
        <v>81579631</v>
      </c>
      <c r="H18" s="228">
        <v>87574564</v>
      </c>
      <c r="I18"/>
      <c r="J18" s="108">
        <f>C18/$C$15</f>
        <v>0.86087468979624293</v>
      </c>
      <c r="K18" s="34">
        <f>D18/$D$15</f>
        <v>0.87540578960123083</v>
      </c>
      <c r="L18" s="34">
        <f>E18/$E$15</f>
        <v>0.88150683624862591</v>
      </c>
      <c r="M18" s="34">
        <f>F18/$F$15</f>
        <v>0.86443171727787038</v>
      </c>
      <c r="N18" s="425">
        <f>G18/$G$15</f>
        <v>0.86660534681983292</v>
      </c>
      <c r="O18" s="109">
        <f>H18/$H$15</f>
        <v>0.88057489765949315</v>
      </c>
      <c r="P18"/>
      <c r="Q18" s="193">
        <f t="shared" ref="Q18:Q27" si="11">(H18-G18)/G18</f>
        <v>7.34856596740429E-2</v>
      </c>
      <c r="R18" s="136">
        <f t="shared" si="1"/>
        <v>1.3969550839660227</v>
      </c>
      <c r="U18" s="45"/>
      <c r="V18"/>
      <c r="W18"/>
      <c r="X18"/>
      <c r="Y18"/>
    </row>
    <row r="19" spans="1:25" s="18" customFormat="1" ht="20.100000000000001" customHeight="1" x14ac:dyDescent="0.25">
      <c r="A19" s="71"/>
      <c r="B19" s="2" t="s">
        <v>78</v>
      </c>
      <c r="C19" s="27">
        <v>273177</v>
      </c>
      <c r="D19" s="28">
        <v>306410</v>
      </c>
      <c r="E19" s="28">
        <v>281368</v>
      </c>
      <c r="F19" s="28">
        <v>451023</v>
      </c>
      <c r="G19" s="324">
        <v>498804</v>
      </c>
      <c r="H19" s="228">
        <v>445793</v>
      </c>
      <c r="I19"/>
      <c r="J19" s="108">
        <f>C19/$C$15</f>
        <v>3.2444018429754022E-3</v>
      </c>
      <c r="K19" s="34">
        <f>D19/$D$15</f>
        <v>3.6193689642436445E-3</v>
      </c>
      <c r="L19" s="34">
        <f>E19/$E$15</f>
        <v>3.2689762825411956E-3</v>
      </c>
      <c r="M19" s="34">
        <f>F19/$F$15</f>
        <v>4.9651993056517366E-3</v>
      </c>
      <c r="N19" s="425">
        <f>G19/$G$15</f>
        <v>5.2987027290564721E-3</v>
      </c>
      <c r="O19" s="109">
        <f>H19/$H$15</f>
        <v>4.4825130428547541E-3</v>
      </c>
      <c r="P19"/>
      <c r="Q19" s="193">
        <f t="shared" si="11"/>
        <v>-0.10627621270078026</v>
      </c>
      <c r="R19" s="136">
        <f t="shared" si="1"/>
        <v>-8.1618968620171803E-2</v>
      </c>
      <c r="U19" s="45"/>
      <c r="V19"/>
      <c r="W19"/>
      <c r="X19"/>
      <c r="Y19"/>
    </row>
    <row r="20" spans="1:25" s="18" customFormat="1" ht="20.100000000000001" customHeight="1" x14ac:dyDescent="0.25">
      <c r="A20" s="71"/>
      <c r="B20" s="188" t="s">
        <v>101</v>
      </c>
      <c r="C20" s="27"/>
      <c r="D20" s="28"/>
      <c r="E20" s="28"/>
      <c r="F20" s="28">
        <v>0</v>
      </c>
      <c r="G20" s="324">
        <v>0</v>
      </c>
      <c r="H20" s="228">
        <v>7368</v>
      </c>
      <c r="I20"/>
      <c r="J20" s="108">
        <f t="shared" ref="J20:J22" si="12">C20/$C$15</f>
        <v>0</v>
      </c>
      <c r="K20" s="34">
        <f t="shared" ref="K20:K22" si="13">D20/$D$15</f>
        <v>0</v>
      </c>
      <c r="L20" s="34">
        <f t="shared" ref="L20:L22" si="14">E20/$E$15</f>
        <v>0</v>
      </c>
      <c r="M20" s="34">
        <f t="shared" ref="M20:M22" si="15">F20/$F$15</f>
        <v>0</v>
      </c>
      <c r="N20" s="425">
        <f t="shared" ref="N20:N22" si="16">G20/$G$15</f>
        <v>0</v>
      </c>
      <c r="O20" s="109">
        <f t="shared" ref="O20:O22" si="17">H20/$H$15</f>
        <v>7.4086304853943042E-5</v>
      </c>
      <c r="P20"/>
      <c r="Q20" s="193"/>
      <c r="R20" s="136">
        <f t="shared" ref="R20:R22" si="18">(O20-N20)*100</f>
        <v>7.408630485394304E-3</v>
      </c>
      <c r="U20" s="45"/>
      <c r="V20"/>
      <c r="W20"/>
      <c r="X20"/>
      <c r="Y20"/>
    </row>
    <row r="21" spans="1:25" s="18" customFormat="1" ht="20.100000000000001" customHeight="1" x14ac:dyDescent="0.25">
      <c r="A21" s="71"/>
      <c r="B21" s="188" t="s">
        <v>102</v>
      </c>
      <c r="C21" s="27"/>
      <c r="D21" s="28"/>
      <c r="E21" s="28"/>
      <c r="F21" s="28">
        <v>0</v>
      </c>
      <c r="G21" s="324">
        <v>0</v>
      </c>
      <c r="H21" s="228">
        <v>11794</v>
      </c>
      <c r="I21"/>
      <c r="J21" s="108">
        <f t="shared" si="12"/>
        <v>0</v>
      </c>
      <c r="K21" s="34">
        <f t="shared" si="13"/>
        <v>0</v>
      </c>
      <c r="L21" s="34">
        <f t="shared" si="14"/>
        <v>0</v>
      </c>
      <c r="M21" s="34">
        <f t="shared" si="15"/>
        <v>0</v>
      </c>
      <c r="N21" s="425">
        <f t="shared" si="16"/>
        <v>0</v>
      </c>
      <c r="O21" s="109">
        <f t="shared" si="17"/>
        <v>1.1859037451783446E-4</v>
      </c>
      <c r="P21"/>
      <c r="Q21" s="193"/>
      <c r="R21" s="136">
        <f t="shared" si="18"/>
        <v>1.1859037451783445E-2</v>
      </c>
      <c r="U21" s="45"/>
      <c r="V21"/>
      <c r="W21"/>
      <c r="X21"/>
      <c r="Y21"/>
    </row>
    <row r="22" spans="1:25" s="18" customFormat="1" ht="20.100000000000001" customHeight="1" thickBot="1" x14ac:dyDescent="0.3">
      <c r="A22" s="71"/>
      <c r="B22" s="2" t="s">
        <v>80</v>
      </c>
      <c r="C22" s="27">
        <v>0</v>
      </c>
      <c r="D22" s="28">
        <v>24</v>
      </c>
      <c r="E22" s="28">
        <v>29</v>
      </c>
      <c r="F22" s="28">
        <v>22</v>
      </c>
      <c r="G22" s="324">
        <v>0</v>
      </c>
      <c r="H22" s="228">
        <v>0</v>
      </c>
      <c r="I22"/>
      <c r="J22" s="108">
        <f t="shared" si="12"/>
        <v>0</v>
      </c>
      <c r="K22" s="34">
        <f t="shared" si="13"/>
        <v>2.8349223309241691E-7</v>
      </c>
      <c r="L22" s="34">
        <f t="shared" si="14"/>
        <v>3.3692641733848438E-7</v>
      </c>
      <c r="M22" s="34">
        <f t="shared" si="15"/>
        <v>2.4219249289800788E-7</v>
      </c>
      <c r="N22" s="425">
        <f t="shared" si="16"/>
        <v>0</v>
      </c>
      <c r="O22" s="109">
        <f t="shared" si="17"/>
        <v>0</v>
      </c>
      <c r="P22"/>
      <c r="Q22" s="193"/>
      <c r="R22" s="136">
        <f t="shared" si="18"/>
        <v>0</v>
      </c>
      <c r="U22" s="45"/>
      <c r="V22"/>
      <c r="W22"/>
      <c r="X22"/>
      <c r="Y22"/>
    </row>
    <row r="23" spans="1:25" ht="20.100000000000001" customHeight="1" thickBot="1" x14ac:dyDescent="0.3">
      <c r="A23" s="105" t="s">
        <v>27</v>
      </c>
      <c r="B23" s="130"/>
      <c r="C23" s="187">
        <f>C7+C15</f>
        <v>109737188</v>
      </c>
      <c r="D23" s="115">
        <f>D7+D15</f>
        <v>112363732</v>
      </c>
      <c r="E23" s="115">
        <f>E7+E15</f>
        <v>115103876</v>
      </c>
      <c r="F23" s="115">
        <f t="shared" ref="F23:H23" si="19">F7+F15</f>
        <v>124599625</v>
      </c>
      <c r="G23" s="115">
        <f t="shared" si="19"/>
        <v>112002071</v>
      </c>
      <c r="H23" s="512">
        <f t="shared" si="19"/>
        <v>115420759</v>
      </c>
      <c r="J23" s="194">
        <f t="shared" ref="J23:O23" si="20">J7+J15</f>
        <v>1</v>
      </c>
      <c r="K23" s="197">
        <f t="shared" si="20"/>
        <v>1</v>
      </c>
      <c r="L23" s="197">
        <f t="shared" si="20"/>
        <v>1</v>
      </c>
      <c r="M23" s="197">
        <f t="shared" ref="M23" si="21">M7+M15</f>
        <v>1</v>
      </c>
      <c r="N23" s="432">
        <f t="shared" si="20"/>
        <v>1</v>
      </c>
      <c r="O23" s="234">
        <f t="shared" si="20"/>
        <v>1</v>
      </c>
      <c r="Q23" s="306">
        <f t="shared" si="11"/>
        <v>3.0523435588972279E-2</v>
      </c>
      <c r="R23" s="209">
        <f t="shared" si="1"/>
        <v>0</v>
      </c>
      <c r="U23" s="1"/>
    </row>
    <row r="24" spans="1:25" s="18" customFormat="1" ht="20.100000000000001" customHeight="1" x14ac:dyDescent="0.25">
      <c r="A24" s="71"/>
      <c r="B24" s="2" t="s">
        <v>75</v>
      </c>
      <c r="C24" s="27">
        <f>C8+C16</f>
        <v>16193613</v>
      </c>
      <c r="D24" s="27">
        <f t="shared" ref="D24:H24" si="22">D8+D16</f>
        <v>14362299</v>
      </c>
      <c r="E24" s="27">
        <f t="shared" si="22"/>
        <v>14015398</v>
      </c>
      <c r="F24" s="27">
        <f t="shared" si="22"/>
        <v>17993934</v>
      </c>
      <c r="G24" s="27">
        <f t="shared" si="22"/>
        <v>15397283</v>
      </c>
      <c r="H24" s="513">
        <f t="shared" si="22"/>
        <v>14406383</v>
      </c>
      <c r="I24" s="13"/>
      <c r="J24" s="108">
        <f>C24/$C$23</f>
        <v>0.14756723126530269</v>
      </c>
      <c r="K24" s="34">
        <f>D24/$D$23</f>
        <v>0.12781970431526785</v>
      </c>
      <c r="L24" s="34">
        <f>E24/$E$23</f>
        <v>0.12176304123763826</v>
      </c>
      <c r="M24" s="34">
        <f>F24/$F$23</f>
        <v>0.14441403013853371</v>
      </c>
      <c r="N24" s="425">
        <f>G24/$G$23</f>
        <v>0.13747319904468552</v>
      </c>
      <c r="O24" s="109">
        <f>H24/$H$23</f>
        <v>0.12481622131769209</v>
      </c>
      <c r="P24"/>
      <c r="Q24" s="139">
        <f t="shared" si="11"/>
        <v>-6.4355509994847793E-2</v>
      </c>
      <c r="R24" s="140">
        <f t="shared" si="1"/>
        <v>-1.2656977726993437</v>
      </c>
      <c r="U24" s="17"/>
      <c r="V24"/>
      <c r="W24"/>
      <c r="X24"/>
      <c r="Y24"/>
    </row>
    <row r="25" spans="1:25" s="18" customFormat="1" ht="20.100000000000001" customHeight="1" x14ac:dyDescent="0.25">
      <c r="A25" s="71"/>
      <c r="B25" s="2" t="s">
        <v>76</v>
      </c>
      <c r="C25" s="27">
        <f t="shared" ref="C25:H30" si="23">C9+C17</f>
        <v>0</v>
      </c>
      <c r="D25" s="27">
        <f t="shared" si="23"/>
        <v>25846</v>
      </c>
      <c r="E25" s="27">
        <f t="shared" si="23"/>
        <v>79785</v>
      </c>
      <c r="F25" s="27">
        <f t="shared" si="23"/>
        <v>116767</v>
      </c>
      <c r="G25" s="27">
        <f t="shared" si="23"/>
        <v>49134</v>
      </c>
      <c r="H25" s="513">
        <f t="shared" si="23"/>
        <v>247422</v>
      </c>
      <c r="I25" s="13"/>
      <c r="J25" s="108">
        <f>C25/$C$23</f>
        <v>0</v>
      </c>
      <c r="K25" s="34">
        <f>D25/$D$23</f>
        <v>2.3002083982045024E-4</v>
      </c>
      <c r="L25" s="34">
        <f>E25/$E$23</f>
        <v>6.9315650152389306E-4</v>
      </c>
      <c r="M25" s="34">
        <f>F25/$F$23</f>
        <v>9.3713765189903258E-4</v>
      </c>
      <c r="N25" s="425">
        <f>G25/$G$23</f>
        <v>4.3868831675442858E-4</v>
      </c>
      <c r="O25" s="109">
        <f>H25/$H$23</f>
        <v>2.1436525122833405E-3</v>
      </c>
      <c r="P25"/>
      <c r="Q25" s="193">
        <f t="shared" si="11"/>
        <v>4.0356575894492615</v>
      </c>
      <c r="R25" s="136">
        <f t="shared" si="1"/>
        <v>0.17049641955289119</v>
      </c>
      <c r="V25"/>
      <c r="W25"/>
      <c r="X25"/>
      <c r="Y25"/>
    </row>
    <row r="26" spans="1:25" s="18" customFormat="1" ht="20.100000000000001" customHeight="1" x14ac:dyDescent="0.25">
      <c r="A26" s="71"/>
      <c r="B26" s="2" t="s">
        <v>77</v>
      </c>
      <c r="C26" s="27">
        <f t="shared" si="23"/>
        <v>92810054</v>
      </c>
      <c r="D26" s="27">
        <f t="shared" si="23"/>
        <v>97051383</v>
      </c>
      <c r="E26" s="27">
        <f t="shared" si="23"/>
        <v>100026842</v>
      </c>
      <c r="F26" s="27">
        <f t="shared" si="23"/>
        <v>105276747</v>
      </c>
      <c r="G26" s="27">
        <f t="shared" si="23"/>
        <v>95492904</v>
      </c>
      <c r="H26" s="513">
        <f t="shared" si="23"/>
        <v>99909043</v>
      </c>
      <c r="I26" s="13"/>
      <c r="J26" s="108">
        <f>C26/$C$23</f>
        <v>0.8457484257752258</v>
      </c>
      <c r="K26" s="34">
        <f>D26/$D$23</f>
        <v>0.86372516534071686</v>
      </c>
      <c r="L26" s="34">
        <f>E26/$E$23</f>
        <v>0.86901367248484318</v>
      </c>
      <c r="M26" s="34">
        <f>F26/$F$23</f>
        <v>0.84492025557861827</v>
      </c>
      <c r="N26" s="425">
        <f>G26/$G$23</f>
        <v>0.85259944880840643</v>
      </c>
      <c r="O26" s="109">
        <f>H26/$H$23</f>
        <v>0.86560722581975047</v>
      </c>
      <c r="P26"/>
      <c r="Q26" s="193">
        <f t="shared" si="11"/>
        <v>4.6245729420900217E-2</v>
      </c>
      <c r="R26" s="136">
        <f t="shared" si="1"/>
        <v>1.3007777011344035</v>
      </c>
      <c r="U26" s="17"/>
      <c r="V26"/>
      <c r="W26"/>
      <c r="X26"/>
      <c r="Y26"/>
    </row>
    <row r="27" spans="1:25" s="18" customFormat="1" ht="20.100000000000001" customHeight="1" x14ac:dyDescent="0.25">
      <c r="A27" s="71"/>
      <c r="B27" s="2" t="s">
        <v>78</v>
      </c>
      <c r="C27" s="27">
        <f t="shared" si="23"/>
        <v>733521</v>
      </c>
      <c r="D27" s="27">
        <f t="shared" si="23"/>
        <v>924180</v>
      </c>
      <c r="E27" s="27">
        <f t="shared" si="23"/>
        <v>981822</v>
      </c>
      <c r="F27" s="27">
        <f t="shared" si="23"/>
        <v>1212155</v>
      </c>
      <c r="G27" s="27">
        <f t="shared" si="23"/>
        <v>1062750</v>
      </c>
      <c r="H27" s="513">
        <f t="shared" si="23"/>
        <v>838749</v>
      </c>
      <c r="I27" s="13"/>
      <c r="J27" s="108">
        <f>C27/$C$23</f>
        <v>6.6843429594714964E-3</v>
      </c>
      <c r="K27" s="34">
        <f>D27/$D$23</f>
        <v>8.2248959121436083E-3</v>
      </c>
      <c r="L27" s="34">
        <f>E27/$E$23</f>
        <v>8.5298778296570999E-3</v>
      </c>
      <c r="M27" s="34">
        <f>F27/$F$23</f>
        <v>9.7284000654095058E-3</v>
      </c>
      <c r="N27" s="425">
        <f>G27/$G$23</f>
        <v>9.4886638301536399E-3</v>
      </c>
      <c r="O27" s="109">
        <f>H27/$H$23</f>
        <v>7.2668816880679154E-3</v>
      </c>
      <c r="P27"/>
      <c r="Q27" s="193">
        <f t="shared" si="11"/>
        <v>-0.21077487649964713</v>
      </c>
      <c r="R27" s="136">
        <f t="shared" si="1"/>
        <v>-0.22217821420857245</v>
      </c>
      <c r="V27"/>
      <c r="W27"/>
      <c r="X27"/>
      <c r="Y27"/>
    </row>
    <row r="28" spans="1:25" s="18" customFormat="1" ht="20.100000000000001" customHeight="1" x14ac:dyDescent="0.25">
      <c r="A28" s="71"/>
      <c r="B28" s="188" t="s">
        <v>101</v>
      </c>
      <c r="C28" s="27">
        <f t="shared" si="23"/>
        <v>0</v>
      </c>
      <c r="D28" s="27">
        <f t="shared" si="23"/>
        <v>0</v>
      </c>
      <c r="E28" s="27">
        <f t="shared" si="23"/>
        <v>0</v>
      </c>
      <c r="F28" s="27">
        <f t="shared" si="23"/>
        <v>0</v>
      </c>
      <c r="G28" s="27">
        <f t="shared" si="23"/>
        <v>0</v>
      </c>
      <c r="H28" s="513">
        <f t="shared" si="23"/>
        <v>7368</v>
      </c>
      <c r="I28" s="13"/>
      <c r="J28" s="108">
        <f t="shared" ref="J28:J29" si="24">C28/$C$23</f>
        <v>0</v>
      </c>
      <c r="K28" s="34">
        <f t="shared" ref="K28:K29" si="25">D28/$D$23</f>
        <v>0</v>
      </c>
      <c r="L28" s="34">
        <f t="shared" ref="L28:L29" si="26">E28/$E$23</f>
        <v>0</v>
      </c>
      <c r="M28" s="34">
        <f t="shared" ref="M28:M29" si="27">F28/$F$23</f>
        <v>0</v>
      </c>
      <c r="N28" s="425">
        <f t="shared" ref="N28:N29" si="28">G28/$G$23</f>
        <v>0</v>
      </c>
      <c r="O28" s="109">
        <f t="shared" ref="O28:O29" si="29">H28/$H$23</f>
        <v>6.3836003712295814E-5</v>
      </c>
      <c r="P28"/>
      <c r="Q28" s="193"/>
      <c r="R28" s="136">
        <f t="shared" ref="R28:R29" si="30">(O28-N28)*100</f>
        <v>6.3836003712295815E-3</v>
      </c>
      <c r="V28"/>
      <c r="W28"/>
      <c r="X28"/>
      <c r="Y28"/>
    </row>
    <row r="29" spans="1:25" s="18" customFormat="1" ht="20.100000000000001" customHeight="1" x14ac:dyDescent="0.25">
      <c r="A29" s="71"/>
      <c r="B29" s="188" t="s">
        <v>102</v>
      </c>
      <c r="C29" s="27">
        <f t="shared" si="23"/>
        <v>0</v>
      </c>
      <c r="D29" s="27">
        <f t="shared" si="23"/>
        <v>0</v>
      </c>
      <c r="E29" s="27">
        <f t="shared" si="23"/>
        <v>0</v>
      </c>
      <c r="F29" s="27">
        <f t="shared" si="23"/>
        <v>0</v>
      </c>
      <c r="G29" s="27">
        <f t="shared" si="23"/>
        <v>0</v>
      </c>
      <c r="H29" s="513">
        <f t="shared" si="23"/>
        <v>11794</v>
      </c>
      <c r="I29" s="13"/>
      <c r="J29" s="108">
        <f t="shared" si="24"/>
        <v>0</v>
      </c>
      <c r="K29" s="34">
        <f t="shared" si="25"/>
        <v>0</v>
      </c>
      <c r="L29" s="34">
        <f t="shared" si="26"/>
        <v>0</v>
      </c>
      <c r="M29" s="34">
        <f t="shared" si="27"/>
        <v>0</v>
      </c>
      <c r="N29" s="425">
        <f t="shared" si="28"/>
        <v>0</v>
      </c>
      <c r="O29" s="109">
        <f t="shared" si="29"/>
        <v>1.0218265849386765E-4</v>
      </c>
      <c r="P29"/>
      <c r="Q29" s="193"/>
      <c r="R29" s="136">
        <f t="shared" si="30"/>
        <v>1.0218265849386765E-2</v>
      </c>
      <c r="V29"/>
      <c r="W29"/>
      <c r="X29"/>
      <c r="Y29"/>
    </row>
    <row r="30" spans="1:25" s="18" customFormat="1" ht="20.100000000000001" customHeight="1" thickBot="1" x14ac:dyDescent="0.3">
      <c r="A30" s="189"/>
      <c r="B30" s="190" t="s">
        <v>80</v>
      </c>
      <c r="C30" s="72">
        <f t="shared" si="23"/>
        <v>0</v>
      </c>
      <c r="D30" s="72">
        <f t="shared" si="23"/>
        <v>24</v>
      </c>
      <c r="E30" s="72">
        <f t="shared" si="23"/>
        <v>29</v>
      </c>
      <c r="F30" s="72">
        <f t="shared" si="23"/>
        <v>22</v>
      </c>
      <c r="G30" s="72">
        <f t="shared" si="23"/>
        <v>0</v>
      </c>
      <c r="H30" s="514">
        <f t="shared" si="23"/>
        <v>0</v>
      </c>
      <c r="I30" s="13"/>
      <c r="J30" s="195">
        <f>C30/$C$23</f>
        <v>0</v>
      </c>
      <c r="K30" s="111">
        <f>D30/$D$23</f>
        <v>2.1359205121453245E-7</v>
      </c>
      <c r="L30" s="111">
        <f>E30/$E$23</f>
        <v>2.5194633758467003E-7</v>
      </c>
      <c r="M30" s="111">
        <f>F30/$F$23</f>
        <v>1.7656553942277113E-7</v>
      </c>
      <c r="N30" s="426">
        <f>G30/$G$23</f>
        <v>0</v>
      </c>
      <c r="O30" s="305">
        <f>H30/$H$23</f>
        <v>0</v>
      </c>
      <c r="P30"/>
      <c r="Q30" s="141"/>
      <c r="R30" s="138">
        <f t="shared" si="1"/>
        <v>0</v>
      </c>
      <c r="U30" s="17"/>
      <c r="V30"/>
      <c r="W30"/>
      <c r="X30"/>
      <c r="Y30"/>
    </row>
    <row r="31" spans="1:25" s="18" customFormat="1" ht="20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U31" s="17"/>
      <c r="V31"/>
      <c r="W31"/>
      <c r="X31"/>
      <c r="Y31"/>
    </row>
    <row r="32" spans="1:25" ht="19.5" customHeight="1" x14ac:dyDescent="0.25"/>
    <row r="33" spans="1:18" x14ac:dyDescent="0.25">
      <c r="A33" s="1" t="s">
        <v>30</v>
      </c>
      <c r="J33" s="1" t="s">
        <v>32</v>
      </c>
      <c r="Q33" s="1" t="str">
        <f>Q3</f>
        <v>VARIAÇÃO (JAN.-DEZ)</v>
      </c>
    </row>
    <row r="34" spans="1:18" ht="15.75" thickBot="1" x14ac:dyDescent="0.3"/>
    <row r="35" spans="1:18" ht="24" customHeight="1" x14ac:dyDescent="0.25">
      <c r="A35" s="477" t="s">
        <v>89</v>
      </c>
      <c r="B35" s="506"/>
      <c r="C35" s="479">
        <v>2016</v>
      </c>
      <c r="D35" s="481">
        <v>2017</v>
      </c>
      <c r="E35" s="481">
        <v>2018</v>
      </c>
      <c r="F35" s="508">
        <v>2019</v>
      </c>
      <c r="G35" s="481">
        <f>G5</f>
        <v>2020</v>
      </c>
      <c r="H35" s="475">
        <v>2021</v>
      </c>
      <c r="J35" s="502">
        <v>2016</v>
      </c>
      <c r="K35" s="481">
        <v>2017</v>
      </c>
      <c r="L35" s="481">
        <v>2018</v>
      </c>
      <c r="M35" s="508">
        <v>2019</v>
      </c>
      <c r="N35" s="481">
        <f>G5</f>
        <v>2020</v>
      </c>
      <c r="O35" s="475">
        <v>2021</v>
      </c>
      <c r="Q35" s="504" t="s">
        <v>93</v>
      </c>
      <c r="R35" s="505"/>
    </row>
    <row r="36" spans="1:18" ht="20.25" customHeight="1" thickBot="1" x14ac:dyDescent="0.3">
      <c r="A36" s="492"/>
      <c r="B36" s="510"/>
      <c r="C36" s="490"/>
      <c r="D36" s="489"/>
      <c r="E36" s="489"/>
      <c r="F36" s="509"/>
      <c r="G36" s="489">
        <v>2020</v>
      </c>
      <c r="H36" s="499">
        <v>2021</v>
      </c>
      <c r="J36" s="503"/>
      <c r="K36" s="489"/>
      <c r="L36" s="489"/>
      <c r="M36" s="509"/>
      <c r="N36" s="489">
        <v>2020</v>
      </c>
      <c r="O36" s="499">
        <v>2021</v>
      </c>
      <c r="Q36" s="164" t="s">
        <v>0</v>
      </c>
      <c r="R36" s="64" t="s">
        <v>45</v>
      </c>
    </row>
    <row r="37" spans="1:18" ht="19.5" customHeight="1" thickBot="1" x14ac:dyDescent="0.3">
      <c r="A37" s="22" t="s">
        <v>44</v>
      </c>
      <c r="B37" s="23"/>
      <c r="C37" s="29">
        <f>SUM(C38:C44)</f>
        <v>251533440</v>
      </c>
      <c r="D37" s="30">
        <f>SUM(D38:D44)</f>
        <v>288451381</v>
      </c>
      <c r="E37" s="30">
        <v>313935902</v>
      </c>
      <c r="F37" s="30">
        <v>351270522</v>
      </c>
      <c r="G37" s="412">
        <v>187039708</v>
      </c>
      <c r="H37" s="215">
        <v>169258179</v>
      </c>
      <c r="I37" s="1"/>
      <c r="J37" s="198">
        <f t="shared" ref="J37:O37" si="31">C37/C53</f>
        <v>0.4818555329437525</v>
      </c>
      <c r="K37" s="37">
        <f t="shared" si="31"/>
        <v>0.49928544278146808</v>
      </c>
      <c r="L37" s="37">
        <f t="shared" si="31"/>
        <v>0.50362223801591022</v>
      </c>
      <c r="M37" s="37">
        <f t="shared" si="31"/>
        <v>0.51390862731351694</v>
      </c>
      <c r="N37" s="424">
        <f t="shared" si="31"/>
        <v>0.34756602767421141</v>
      </c>
      <c r="O37" s="304">
        <f t="shared" si="31"/>
        <v>0.30261740968893142</v>
      </c>
      <c r="P37" s="1"/>
      <c r="Q37" s="95">
        <f>(H37-G37)/G37</f>
        <v>-9.5068203378503996E-2</v>
      </c>
      <c r="R37" s="133">
        <f>(O37-N37)*100</f>
        <v>-4.4948617985279995</v>
      </c>
    </row>
    <row r="38" spans="1:18" ht="19.5" customHeight="1" x14ac:dyDescent="0.25">
      <c r="A38" s="71"/>
      <c r="B38" s="188" t="s">
        <v>75</v>
      </c>
      <c r="C38" s="27">
        <v>17551103</v>
      </c>
      <c r="D38" s="28">
        <v>15849278</v>
      </c>
      <c r="E38" s="28">
        <v>14538908</v>
      </c>
      <c r="F38" s="28">
        <v>21296207</v>
      </c>
      <c r="G38" s="324">
        <v>11748828</v>
      </c>
      <c r="H38" s="228">
        <v>10679777</v>
      </c>
      <c r="J38" s="108">
        <f>C38/$C$37</f>
        <v>6.977642018492651E-2</v>
      </c>
      <c r="K38" s="34">
        <f>D38/$D$37</f>
        <v>5.4946098524659169E-2</v>
      </c>
      <c r="L38" s="34">
        <f>E38/$E$37</f>
        <v>4.6311708560176086E-2</v>
      </c>
      <c r="M38" s="34">
        <f>F38/$F$37</f>
        <v>6.0626228693337385E-2</v>
      </c>
      <c r="N38" s="425">
        <f>G38/$G$37</f>
        <v>6.281461902196725E-2</v>
      </c>
      <c r="O38" s="109">
        <f>H38/$H$37</f>
        <v>6.3097553471847284E-2</v>
      </c>
      <c r="Q38" s="193">
        <f>(H38-G38)/G38</f>
        <v>-9.0992139811732708E-2</v>
      </c>
      <c r="R38" s="136">
        <f t="shared" ref="R38:R60" si="32">(O38-N38)*100</f>
        <v>2.8293444988003458E-2</v>
      </c>
    </row>
    <row r="39" spans="1:18" ht="19.5" customHeight="1" x14ac:dyDescent="0.25">
      <c r="A39" s="71"/>
      <c r="B39" s="188" t="s">
        <v>76</v>
      </c>
      <c r="C39" s="27">
        <v>0</v>
      </c>
      <c r="D39" s="28">
        <v>185230</v>
      </c>
      <c r="E39" s="28">
        <v>571795</v>
      </c>
      <c r="F39" s="28">
        <v>836837</v>
      </c>
      <c r="G39" s="324">
        <v>352125</v>
      </c>
      <c r="H39" s="228">
        <v>1940715</v>
      </c>
      <c r="J39" s="108">
        <f>C39/$C$37</f>
        <v>0</v>
      </c>
      <c r="K39" s="34">
        <f>D39/$D$37</f>
        <v>6.4215327851039131E-4</v>
      </c>
      <c r="L39" s="34">
        <f>E39/$E$37</f>
        <v>1.8213749888345042E-3</v>
      </c>
      <c r="M39" s="34">
        <f>F39/$F$37</f>
        <v>2.3823149042947588E-3</v>
      </c>
      <c r="N39" s="425">
        <f>G39/$G$37</f>
        <v>1.8826216302690122E-3</v>
      </c>
      <c r="O39" s="109">
        <f>H39/$H$37</f>
        <v>1.1466004251410504E-2</v>
      </c>
      <c r="Q39" s="193">
        <f>(H39-G39)/G39</f>
        <v>4.5114376996805108</v>
      </c>
      <c r="R39" s="136">
        <f t="shared" si="32"/>
        <v>0.95833826211414919</v>
      </c>
    </row>
    <row r="40" spans="1:18" ht="19.5" customHeight="1" x14ac:dyDescent="0.25">
      <c r="A40" s="71"/>
      <c r="B40" s="188" t="s">
        <v>77</v>
      </c>
      <c r="C40" s="27">
        <v>232469288</v>
      </c>
      <c r="D40" s="28">
        <v>270523923</v>
      </c>
      <c r="E40" s="28">
        <v>296614887</v>
      </c>
      <c r="F40" s="28">
        <v>326779776</v>
      </c>
      <c r="G40" s="324">
        <v>172858812</v>
      </c>
      <c r="H40" s="228">
        <v>155282846</v>
      </c>
      <c r="J40" s="108">
        <f>C40/$C$37</f>
        <v>0.92420828021912316</v>
      </c>
      <c r="K40" s="34">
        <f>D40/$D$37</f>
        <v>0.93784929044940157</v>
      </c>
      <c r="L40" s="34">
        <f>E40/$E$37</f>
        <v>0.94482626902608924</v>
      </c>
      <c r="M40" s="34">
        <f>F40/$F$37</f>
        <v>0.9302795296896561</v>
      </c>
      <c r="N40" s="425">
        <f>G40/$G$37</f>
        <v>0.92418243082372653</v>
      </c>
      <c r="O40" s="109">
        <f>H40/$H$37</f>
        <v>0.91743186011708189</v>
      </c>
      <c r="Q40" s="193">
        <f>(H40-G40)/G40</f>
        <v>-0.10167816032427666</v>
      </c>
      <c r="R40" s="136">
        <f t="shared" si="32"/>
        <v>-0.6750570706644643</v>
      </c>
    </row>
    <row r="41" spans="1:18" ht="19.5" customHeight="1" x14ac:dyDescent="0.25">
      <c r="A41" s="71"/>
      <c r="B41" s="2" t="s">
        <v>78</v>
      </c>
      <c r="C41" s="27">
        <v>1513049</v>
      </c>
      <c r="D41" s="28">
        <v>1892950</v>
      </c>
      <c r="E41" s="28">
        <v>2210312</v>
      </c>
      <c r="F41" s="28">
        <v>2357702</v>
      </c>
      <c r="G41" s="324">
        <v>2079943</v>
      </c>
      <c r="H41" s="228">
        <v>1354841</v>
      </c>
      <c r="J41" s="108">
        <f>C41/$C$37</f>
        <v>6.0152995959503438E-3</v>
      </c>
      <c r="K41" s="34">
        <f>D41/$D$37</f>
        <v>6.562457747428847E-3</v>
      </c>
      <c r="L41" s="34">
        <f>E41/$E$37</f>
        <v>7.0406474249001313E-3</v>
      </c>
      <c r="M41" s="34">
        <f>F41/$F$37</f>
        <v>6.711926712711749E-3</v>
      </c>
      <c r="N41" s="425">
        <f>G41/$G$37</f>
        <v>1.112032852403726E-2</v>
      </c>
      <c r="O41" s="109">
        <f>H41/$H$37</f>
        <v>8.004582159660361E-3</v>
      </c>
      <c r="Q41" s="193">
        <f>(H41-G41)/G41</f>
        <v>-0.34861628419624963</v>
      </c>
      <c r="R41" s="136">
        <f t="shared" si="32"/>
        <v>-0.3115746364376899</v>
      </c>
    </row>
    <row r="42" spans="1:18" ht="19.5" customHeight="1" x14ac:dyDescent="0.25">
      <c r="A42" s="71"/>
      <c r="B42" s="188" t="s">
        <v>101</v>
      </c>
      <c r="C42" s="27">
        <v>0</v>
      </c>
      <c r="D42" s="28">
        <v>0</v>
      </c>
      <c r="E42" s="28">
        <v>0</v>
      </c>
      <c r="F42" s="28">
        <v>0</v>
      </c>
      <c r="G42" s="324">
        <v>0</v>
      </c>
      <c r="H42" s="228">
        <v>0</v>
      </c>
      <c r="J42" s="108">
        <f>C42/$C$37</f>
        <v>0</v>
      </c>
      <c r="K42" s="34">
        <f>D42/$D$37</f>
        <v>0</v>
      </c>
      <c r="L42" s="34">
        <f>E42/$E$37</f>
        <v>0</v>
      </c>
      <c r="M42" s="34">
        <f t="shared" ref="M42:M43" si="33">F42/$F$37</f>
        <v>0</v>
      </c>
      <c r="N42" s="425">
        <f t="shared" ref="N42:N43" si="34">G42/$G$37</f>
        <v>0</v>
      </c>
      <c r="O42" s="109">
        <f t="shared" ref="O42:O43" si="35">H42/$H$37</f>
        <v>0</v>
      </c>
      <c r="Q42" s="193"/>
      <c r="R42" s="136">
        <f t="shared" ref="R42:R43" si="36">(O42-N42)*100</f>
        <v>0</v>
      </c>
    </row>
    <row r="43" spans="1:18" ht="19.5" customHeight="1" x14ac:dyDescent="0.25">
      <c r="A43" s="71"/>
      <c r="B43" s="188" t="s">
        <v>102</v>
      </c>
      <c r="C43" s="27">
        <v>0</v>
      </c>
      <c r="D43" s="28">
        <v>0</v>
      </c>
      <c r="E43" s="28">
        <v>0</v>
      </c>
      <c r="F43" s="28">
        <v>0</v>
      </c>
      <c r="G43" s="324">
        <v>0</v>
      </c>
      <c r="H43" s="228">
        <v>0</v>
      </c>
      <c r="J43" s="108">
        <f>C43/$C$37</f>
        <v>0</v>
      </c>
      <c r="K43" s="34">
        <f>D43/$D$37</f>
        <v>0</v>
      </c>
      <c r="L43" s="34">
        <f>E43/$E$37</f>
        <v>0</v>
      </c>
      <c r="M43" s="34">
        <f t="shared" si="33"/>
        <v>0</v>
      </c>
      <c r="N43" s="425">
        <f t="shared" si="34"/>
        <v>0</v>
      </c>
      <c r="O43" s="109">
        <f t="shared" si="35"/>
        <v>0</v>
      </c>
      <c r="Q43" s="193"/>
      <c r="R43" s="136">
        <f t="shared" si="36"/>
        <v>0</v>
      </c>
    </row>
    <row r="44" spans="1:18" ht="19.5" customHeight="1" thickBot="1" x14ac:dyDescent="0.3">
      <c r="A44" s="71"/>
      <c r="B44" s="2" t="s">
        <v>80</v>
      </c>
      <c r="C44" s="27">
        <v>0</v>
      </c>
      <c r="D44" s="28">
        <v>0</v>
      </c>
      <c r="E44" s="28">
        <v>0</v>
      </c>
      <c r="F44" s="28">
        <v>0</v>
      </c>
      <c r="G44" s="324">
        <v>0</v>
      </c>
      <c r="H44" s="228">
        <v>0</v>
      </c>
      <c r="J44" s="108">
        <f>C44/$C$37</f>
        <v>0</v>
      </c>
      <c r="K44" s="34">
        <f>D44/$D$37</f>
        <v>0</v>
      </c>
      <c r="L44" s="34">
        <f>E44/$E$37</f>
        <v>0</v>
      </c>
      <c r="M44" s="34">
        <f>F44/$F$37</f>
        <v>0</v>
      </c>
      <c r="N44" s="425">
        <f>G44/$G$37</f>
        <v>0</v>
      </c>
      <c r="O44" s="109">
        <f>H44/$H$37</f>
        <v>0</v>
      </c>
      <c r="Q44" s="141"/>
      <c r="R44" s="138">
        <f t="shared" si="32"/>
        <v>0</v>
      </c>
    </row>
    <row r="45" spans="1:18" ht="19.5" customHeight="1" thickBot="1" x14ac:dyDescent="0.3">
      <c r="A45" s="22" t="s">
        <v>43</v>
      </c>
      <c r="B45" s="23"/>
      <c r="C45" s="29">
        <f>SUM(C46:C52)</f>
        <v>270476629</v>
      </c>
      <c r="D45" s="30">
        <f>SUM(D46:D52)</f>
        <v>289277021</v>
      </c>
      <c r="E45" s="30">
        <v>309420015</v>
      </c>
      <c r="F45" s="30">
        <v>332256672</v>
      </c>
      <c r="G45" s="412">
        <v>351101805</v>
      </c>
      <c r="H45" s="215">
        <v>390055904</v>
      </c>
      <c r="I45" s="1"/>
      <c r="J45" s="198">
        <f t="shared" ref="J45:O45" si="37">C45/C53</f>
        <v>0.5181444670562475</v>
      </c>
      <c r="K45" s="37">
        <f t="shared" si="37"/>
        <v>0.50071455721853186</v>
      </c>
      <c r="L45" s="37">
        <f t="shared" si="37"/>
        <v>0.49637776198408973</v>
      </c>
      <c r="M45" s="37">
        <f t="shared" si="37"/>
        <v>0.48609137268648306</v>
      </c>
      <c r="N45" s="424">
        <f t="shared" si="37"/>
        <v>0.65243397232578859</v>
      </c>
      <c r="O45" s="304">
        <f t="shared" si="37"/>
        <v>0.69738259031106853</v>
      </c>
      <c r="P45" s="1"/>
      <c r="Q45" s="95">
        <f>(H45-G45)/G45</f>
        <v>0.11094815932376081</v>
      </c>
      <c r="R45" s="133">
        <f t="shared" si="32"/>
        <v>4.4948617985279942</v>
      </c>
    </row>
    <row r="46" spans="1:18" ht="19.5" customHeight="1" x14ac:dyDescent="0.25">
      <c r="A46" s="71"/>
      <c r="B46" s="2" t="s">
        <v>75</v>
      </c>
      <c r="C46" s="27">
        <v>17086626</v>
      </c>
      <c r="D46" s="28">
        <v>16108422</v>
      </c>
      <c r="E46" s="28">
        <v>16184808</v>
      </c>
      <c r="F46" s="28">
        <v>19120692</v>
      </c>
      <c r="G46" s="324">
        <v>20576507</v>
      </c>
      <c r="H46" s="228">
        <v>19682801</v>
      </c>
      <c r="J46" s="108">
        <f>C46/$C$45</f>
        <v>6.3172282437755467E-2</v>
      </c>
      <c r="K46" s="34">
        <f>D46/$D$45</f>
        <v>5.568510745967617E-2</v>
      </c>
      <c r="L46" s="34">
        <f>E46/$E$45</f>
        <v>5.2306920093711455E-2</v>
      </c>
      <c r="M46" s="34">
        <f>F46/$F$45</f>
        <v>5.7547954973798089E-2</v>
      </c>
      <c r="N46" s="425">
        <f>G46/$G$45</f>
        <v>5.8605528957619571E-2</v>
      </c>
      <c r="O46" s="109">
        <f>H46/$H$45</f>
        <v>5.0461487182104033E-2</v>
      </c>
      <c r="Q46" s="193">
        <f>(H46-G46)/G46</f>
        <v>-4.3433319367568071E-2</v>
      </c>
      <c r="R46" s="136">
        <f t="shared" si="32"/>
        <v>-0.81440417755155381</v>
      </c>
    </row>
    <row r="47" spans="1:18" ht="19.5" customHeight="1" x14ac:dyDescent="0.25">
      <c r="A47" s="71"/>
      <c r="B47" s="2" t="s">
        <v>76</v>
      </c>
      <c r="C47" s="27">
        <v>0</v>
      </c>
      <c r="D47" s="28">
        <v>0</v>
      </c>
      <c r="E47" s="28">
        <v>0</v>
      </c>
      <c r="F47" s="28">
        <v>0</v>
      </c>
      <c r="G47" s="324">
        <v>0</v>
      </c>
      <c r="H47" s="228">
        <v>0</v>
      </c>
      <c r="J47" s="108">
        <f>C47/$C$45</f>
        <v>0</v>
      </c>
      <c r="K47" s="34">
        <f>D47/$D$45</f>
        <v>0</v>
      </c>
      <c r="L47" s="34">
        <f>E47/$E$45</f>
        <v>0</v>
      </c>
      <c r="M47" s="34">
        <f>F47/$F$45</f>
        <v>0</v>
      </c>
      <c r="N47" s="425">
        <f>G47/$G$45</f>
        <v>0</v>
      </c>
      <c r="O47" s="109">
        <f>H47/$H$45</f>
        <v>0</v>
      </c>
      <c r="Q47" s="193"/>
      <c r="R47" s="136">
        <f t="shared" si="32"/>
        <v>0</v>
      </c>
    </row>
    <row r="48" spans="1:18" ht="19.5" customHeight="1" x14ac:dyDescent="0.25">
      <c r="A48" s="71"/>
      <c r="B48" s="2" t="s">
        <v>77</v>
      </c>
      <c r="C48" s="27">
        <v>253050257</v>
      </c>
      <c r="D48" s="28">
        <v>272771335</v>
      </c>
      <c r="E48" s="28">
        <v>292878441</v>
      </c>
      <c r="F48" s="28">
        <v>312572894</v>
      </c>
      <c r="G48" s="324">
        <v>329908713</v>
      </c>
      <c r="H48" s="228">
        <v>369751740</v>
      </c>
      <c r="J48" s="108">
        <f>C48/$C$45</f>
        <v>0.93557161642975073</v>
      </c>
      <c r="K48" s="34">
        <f>D48/$D$45</f>
        <v>0.9429415929998809</v>
      </c>
      <c r="L48" s="34">
        <f>E48/$E$45</f>
        <v>0.94654006464320029</v>
      </c>
      <c r="M48" s="34">
        <f>F48/$F$45</f>
        <v>0.94075731306909616</v>
      </c>
      <c r="N48" s="425">
        <f>G48/$G$45</f>
        <v>0.93963832797726576</v>
      </c>
      <c r="O48" s="109">
        <f>H48/$H$45</f>
        <v>0.94794550270414568</v>
      </c>
      <c r="Q48" s="193">
        <f>(H48-G48)/G48</f>
        <v>0.12076985368979934</v>
      </c>
      <c r="R48" s="136">
        <f t="shared" si="32"/>
        <v>0.83071747268799179</v>
      </c>
    </row>
    <row r="49" spans="1:18" ht="19.5" customHeight="1" x14ac:dyDescent="0.25">
      <c r="A49" s="71"/>
      <c r="B49" s="2" t="s">
        <v>78</v>
      </c>
      <c r="C49" s="27">
        <v>339746</v>
      </c>
      <c r="D49" s="28">
        <v>396848</v>
      </c>
      <c r="E49" s="28">
        <v>356312</v>
      </c>
      <c r="F49" s="28">
        <v>562831</v>
      </c>
      <c r="G49" s="324">
        <v>616585</v>
      </c>
      <c r="H49" s="228">
        <v>534002</v>
      </c>
      <c r="J49" s="108">
        <f>C49/$C$45</f>
        <v>1.2561011324937802E-3</v>
      </c>
      <c r="K49" s="34">
        <f>D49/$D$45</f>
        <v>1.3718614725363892E-3</v>
      </c>
      <c r="L49" s="34">
        <f>E49/$E$45</f>
        <v>1.1515480018317497E-3</v>
      </c>
      <c r="M49" s="34">
        <f>F49/$F$45</f>
        <v>1.6939644781610284E-3</v>
      </c>
      <c r="N49" s="425">
        <f>G49/$G$45</f>
        <v>1.7561430651146894E-3</v>
      </c>
      <c r="O49" s="109">
        <f>H49/$H$45</f>
        <v>1.3690396543773378E-3</v>
      </c>
      <c r="Q49" s="193">
        <f>(H49-G49)/G49</f>
        <v>-0.13393611586399279</v>
      </c>
      <c r="R49" s="136">
        <f t="shared" si="32"/>
        <v>-3.8710341073735166E-2</v>
      </c>
    </row>
    <row r="50" spans="1:18" ht="19.5" customHeight="1" x14ac:dyDescent="0.25">
      <c r="A50" s="71"/>
      <c r="B50" s="188" t="s">
        <v>101</v>
      </c>
      <c r="C50" s="27"/>
      <c r="D50" s="28"/>
      <c r="E50" s="28"/>
      <c r="F50" s="28">
        <v>0</v>
      </c>
      <c r="G50" s="324">
        <v>0</v>
      </c>
      <c r="H50" s="228">
        <v>48562</v>
      </c>
      <c r="J50" s="108">
        <f t="shared" ref="J50:J51" si="38">C50/$C$45</f>
        <v>0</v>
      </c>
      <c r="K50" s="34">
        <f t="shared" ref="K50:K51" si="39">D50/$D$45</f>
        <v>0</v>
      </c>
      <c r="L50" s="34">
        <f t="shared" ref="L50:L51" si="40">E50/$E$45</f>
        <v>0</v>
      </c>
      <c r="M50" s="34">
        <f t="shared" ref="M50:M51" si="41">F50/$F$45</f>
        <v>0</v>
      </c>
      <c r="N50" s="425">
        <f t="shared" ref="N50:N51" si="42">G50/$G$45</f>
        <v>0</v>
      </c>
      <c r="O50" s="109">
        <f t="shared" ref="O50:O51" si="43">H50/$H$45</f>
        <v>1.2450010242634349E-4</v>
      </c>
      <c r="Q50" s="193"/>
      <c r="R50" s="136">
        <f t="shared" ref="R50:R51" si="44">(O50-N50)*100</f>
        <v>1.2450010242634349E-2</v>
      </c>
    </row>
    <row r="51" spans="1:18" ht="19.5" customHeight="1" x14ac:dyDescent="0.25">
      <c r="A51" s="71"/>
      <c r="B51" s="188" t="s">
        <v>102</v>
      </c>
      <c r="C51" s="27"/>
      <c r="D51" s="28"/>
      <c r="E51" s="28"/>
      <c r="F51" s="28">
        <v>0</v>
      </c>
      <c r="G51" s="324">
        <v>0</v>
      </c>
      <c r="H51" s="228">
        <v>38799</v>
      </c>
      <c r="J51" s="108">
        <f t="shared" si="38"/>
        <v>0</v>
      </c>
      <c r="K51" s="34">
        <f t="shared" si="39"/>
        <v>0</v>
      </c>
      <c r="L51" s="34">
        <f t="shared" si="40"/>
        <v>0</v>
      </c>
      <c r="M51" s="34">
        <f t="shared" si="41"/>
        <v>0</v>
      </c>
      <c r="N51" s="425">
        <f t="shared" si="42"/>
        <v>0</v>
      </c>
      <c r="O51" s="109">
        <f t="shared" si="43"/>
        <v>9.9470356946577582E-5</v>
      </c>
      <c r="Q51" s="193"/>
      <c r="R51" s="136">
        <f t="shared" si="44"/>
        <v>9.9470356946577583E-3</v>
      </c>
    </row>
    <row r="52" spans="1:18" ht="19.5" customHeight="1" thickBot="1" x14ac:dyDescent="0.3">
      <c r="A52" s="71"/>
      <c r="B52" s="2" t="s">
        <v>80</v>
      </c>
      <c r="C52" s="27">
        <v>0</v>
      </c>
      <c r="D52" s="28">
        <v>416</v>
      </c>
      <c r="E52" s="28">
        <v>454</v>
      </c>
      <c r="F52" s="28">
        <v>255</v>
      </c>
      <c r="G52" s="324">
        <v>0</v>
      </c>
      <c r="H52" s="228">
        <v>0</v>
      </c>
      <c r="J52" s="108">
        <f>C52/$C$45</f>
        <v>0</v>
      </c>
      <c r="K52" s="34">
        <f>D52/$D$45</f>
        <v>1.4380679065413909E-6</v>
      </c>
      <c r="L52" s="34">
        <f>E52/$E$45</f>
        <v>1.4672612565156783E-6</v>
      </c>
      <c r="M52" s="34">
        <f>F52/$F$45</f>
        <v>7.6747894471175588E-7</v>
      </c>
      <c r="N52" s="425">
        <f>G52/$G$45</f>
        <v>0</v>
      </c>
      <c r="O52" s="109">
        <f>H52/$H$45</f>
        <v>0</v>
      </c>
      <c r="Q52" s="141"/>
      <c r="R52" s="138">
        <f t="shared" si="32"/>
        <v>0</v>
      </c>
    </row>
    <row r="53" spans="1:18" ht="19.5" customHeight="1" thickBot="1" x14ac:dyDescent="0.3">
      <c r="A53" s="105" t="s">
        <v>27</v>
      </c>
      <c r="B53" s="130"/>
      <c r="C53" s="187">
        <f>C37+C45</f>
        <v>522010069</v>
      </c>
      <c r="D53" s="115">
        <f>D37+D45</f>
        <v>577728402</v>
      </c>
      <c r="E53" s="115">
        <f>E37+E45</f>
        <v>623355917</v>
      </c>
      <c r="F53" s="115">
        <f t="shared" ref="F53" si="45">F37+F45</f>
        <v>683527194</v>
      </c>
      <c r="G53" s="247">
        <f>G37+G45</f>
        <v>538141513</v>
      </c>
      <c r="H53" s="191">
        <f>H37+H45</f>
        <v>559314083</v>
      </c>
      <c r="J53" s="194">
        <f t="shared" ref="J53:O53" si="46">J37+J45</f>
        <v>1</v>
      </c>
      <c r="K53" s="197">
        <f t="shared" si="46"/>
        <v>1</v>
      </c>
      <c r="L53" s="197">
        <f t="shared" si="46"/>
        <v>1</v>
      </c>
      <c r="M53" s="197">
        <f t="shared" ref="M53" si="47">M37+M45</f>
        <v>1</v>
      </c>
      <c r="N53" s="432">
        <f t="shared" si="46"/>
        <v>1</v>
      </c>
      <c r="O53" s="234">
        <f t="shared" si="46"/>
        <v>1</v>
      </c>
      <c r="Q53" s="306">
        <f>(H53-G53)/G53</f>
        <v>3.9343870503445066E-2</v>
      </c>
      <c r="R53" s="209">
        <f t="shared" si="32"/>
        <v>0</v>
      </c>
    </row>
    <row r="54" spans="1:18" ht="19.5" customHeight="1" x14ac:dyDescent="0.25">
      <c r="A54" s="71"/>
      <c r="B54" s="2" t="s">
        <v>75</v>
      </c>
      <c r="C54" s="27">
        <f>C38+C46</f>
        <v>34637729</v>
      </c>
      <c r="D54" s="28">
        <f>D38+D46</f>
        <v>31957700</v>
      </c>
      <c r="E54" s="28">
        <f>E38+E46</f>
        <v>30723716</v>
      </c>
      <c r="F54" s="28">
        <f t="shared" ref="F54" si="48">F38+F46</f>
        <v>40416899</v>
      </c>
      <c r="G54" s="324">
        <f t="shared" ref="G54:H54" si="49">G38+G46</f>
        <v>32325335</v>
      </c>
      <c r="H54" s="228">
        <f t="shared" si="49"/>
        <v>30362578</v>
      </c>
      <c r="I54" s="13"/>
      <c r="J54" s="108">
        <f>C54/$C$53</f>
        <v>6.6354522751552514E-2</v>
      </c>
      <c r="K54" s="34">
        <f>D54/$D$53</f>
        <v>5.5316131056336745E-2</v>
      </c>
      <c r="L54" s="34">
        <f>E54/$E$53</f>
        <v>4.9287598243813575E-2</v>
      </c>
      <c r="M54" s="34">
        <f>F54/$F$53</f>
        <v>5.9129906395501801E-2</v>
      </c>
      <c r="N54" s="425">
        <f>G54/$G$53</f>
        <v>6.0068465671407882E-2</v>
      </c>
      <c r="O54" s="109">
        <f>H54/$H$53</f>
        <v>5.4285380831363764E-2</v>
      </c>
      <c r="Q54" s="139">
        <f>(H54-G54)/G54</f>
        <v>-6.0718844831770501E-2</v>
      </c>
      <c r="R54" s="140">
        <f t="shared" si="32"/>
        <v>-0.57830848400441182</v>
      </c>
    </row>
    <row r="55" spans="1:18" ht="19.5" customHeight="1" x14ac:dyDescent="0.25">
      <c r="A55" s="71"/>
      <c r="B55" s="2" t="s">
        <v>76</v>
      </c>
      <c r="C55" s="27">
        <f>C39+C47</f>
        <v>0</v>
      </c>
      <c r="D55" s="28">
        <f>D39+D47</f>
        <v>185230</v>
      </c>
      <c r="E55" s="28">
        <f>E39+E47</f>
        <v>571795</v>
      </c>
      <c r="F55" s="28">
        <f t="shared" ref="F55" si="50">F39+F47</f>
        <v>836837</v>
      </c>
      <c r="G55" s="324">
        <f t="shared" ref="G55:H55" si="51">G39+G47</f>
        <v>352125</v>
      </c>
      <c r="H55" s="228">
        <f t="shared" si="51"/>
        <v>1940715</v>
      </c>
      <c r="I55" s="13"/>
      <c r="J55" s="108">
        <f>C55/$C$53</f>
        <v>0</v>
      </c>
      <c r="K55" s="34">
        <f>D55/$D$53</f>
        <v>3.2061778399463211E-4</v>
      </c>
      <c r="L55" s="34">
        <f>E55/$E$53</f>
        <v>9.172849481430365E-4</v>
      </c>
      <c r="M55" s="34">
        <f>F55/$F$53</f>
        <v>1.2242921822946521E-3</v>
      </c>
      <c r="N55" s="425">
        <f t="shared" ref="N55:N60" si="52">G55/$G$53</f>
        <v>6.5433532164614844E-4</v>
      </c>
      <c r="O55" s="109">
        <f t="shared" ref="O55:O60" si="53">H55/$H$53</f>
        <v>3.469812506044122E-3</v>
      </c>
      <c r="Q55" s="193">
        <f>(H55-G55)/G55</f>
        <v>4.5114376996805108</v>
      </c>
      <c r="R55" s="136">
        <f t="shared" si="32"/>
        <v>0.28154771843979737</v>
      </c>
    </row>
    <row r="56" spans="1:18" ht="19.5" customHeight="1" x14ac:dyDescent="0.25">
      <c r="A56" s="71"/>
      <c r="B56" s="2" t="s">
        <v>77</v>
      </c>
      <c r="C56" s="27">
        <f>C40+C48</f>
        <v>485519545</v>
      </c>
      <c r="D56" s="28">
        <f>D40+D48</f>
        <v>543295258</v>
      </c>
      <c r="E56" s="28">
        <f>E40+E48</f>
        <v>589493328</v>
      </c>
      <c r="F56" s="28">
        <f t="shared" ref="F56" si="54">F40+F48</f>
        <v>639352670</v>
      </c>
      <c r="G56" s="324">
        <f t="shared" ref="G56:H56" si="55">G40+G48</f>
        <v>502767525</v>
      </c>
      <c r="H56" s="228">
        <f t="shared" si="55"/>
        <v>525034586</v>
      </c>
      <c r="I56" s="13"/>
      <c r="J56" s="108">
        <f>C56/$C$53</f>
        <v>0.93009613000395974</v>
      </c>
      <c r="K56" s="34">
        <f>D56/$D$53</f>
        <v>0.94039908046618759</v>
      </c>
      <c r="L56" s="34">
        <f>E56/$E$53</f>
        <v>0.94567695905900895</v>
      </c>
      <c r="M56" s="34">
        <f>F56/$F$53</f>
        <v>0.93537268979527977</v>
      </c>
      <c r="N56" s="425">
        <f t="shared" si="52"/>
        <v>0.93426638319946897</v>
      </c>
      <c r="O56" s="109">
        <f t="shared" si="53"/>
        <v>0.93871154322427452</v>
      </c>
      <c r="Q56" s="193">
        <f>(H56-G56)/G56</f>
        <v>4.4288980279702829E-2</v>
      </c>
      <c r="R56" s="136">
        <f t="shared" si="32"/>
        <v>0.44451600248055501</v>
      </c>
    </row>
    <row r="57" spans="1:18" ht="19.5" customHeight="1" x14ac:dyDescent="0.25">
      <c r="A57" s="71"/>
      <c r="B57" s="2" t="s">
        <v>78</v>
      </c>
      <c r="C57" s="27">
        <f>C41+C49</f>
        <v>1852795</v>
      </c>
      <c r="D57" s="28">
        <f>D41+D49</f>
        <v>2289798</v>
      </c>
      <c r="E57" s="28">
        <f>E41+E49</f>
        <v>2566624</v>
      </c>
      <c r="F57" s="28">
        <f t="shared" ref="F57:H59" si="56">F41+F49</f>
        <v>2920533</v>
      </c>
      <c r="G57" s="324">
        <f t="shared" ref="G57:H57" si="57">G41+G49</f>
        <v>2696528</v>
      </c>
      <c r="H57" s="228">
        <f t="shared" si="57"/>
        <v>1888843</v>
      </c>
      <c r="I57" s="13"/>
      <c r="J57" s="108">
        <f>C57/$C$53</f>
        <v>3.5493472444877304E-3</v>
      </c>
      <c r="K57" s="34">
        <f>D57/$D$53</f>
        <v>3.9634506319459091E-3</v>
      </c>
      <c r="L57" s="34">
        <f>E57/$E$53</f>
        <v>4.1174294331756539E-3</v>
      </c>
      <c r="M57" s="34">
        <f>F57/$F$53</f>
        <v>4.2727385620300569E-3</v>
      </c>
      <c r="N57" s="425">
        <f t="shared" si="52"/>
        <v>5.0108158074770193E-3</v>
      </c>
      <c r="O57" s="109">
        <f t="shared" si="53"/>
        <v>3.377070339206889E-3</v>
      </c>
      <c r="Q57" s="193">
        <f>(H57-G57)/G57</f>
        <v>-0.29952776310870866</v>
      </c>
      <c r="R57" s="136">
        <f t="shared" si="32"/>
        <v>-0.16337454682701305</v>
      </c>
    </row>
    <row r="58" spans="1:18" ht="19.5" customHeight="1" x14ac:dyDescent="0.25">
      <c r="A58" s="71"/>
      <c r="B58" s="188" t="s">
        <v>101</v>
      </c>
      <c r="C58" s="27">
        <f t="shared" ref="C58:E58" si="58">C42+C50</f>
        <v>0</v>
      </c>
      <c r="D58" s="28">
        <f t="shared" si="58"/>
        <v>0</v>
      </c>
      <c r="E58" s="28">
        <f t="shared" si="58"/>
        <v>0</v>
      </c>
      <c r="F58" s="28">
        <f t="shared" si="56"/>
        <v>0</v>
      </c>
      <c r="G58" s="324">
        <f t="shared" si="56"/>
        <v>0</v>
      </c>
      <c r="H58" s="228">
        <f t="shared" si="56"/>
        <v>48562</v>
      </c>
      <c r="I58" s="13"/>
      <c r="J58" s="108">
        <f t="shared" ref="J58:J59" si="59">C58/$C$53</f>
        <v>0</v>
      </c>
      <c r="K58" s="34">
        <f t="shared" ref="K58:K59" si="60">D58/$D$53</f>
        <v>0</v>
      </c>
      <c r="L58" s="34">
        <f t="shared" ref="L58:L59" si="61">E58/$E$53</f>
        <v>0</v>
      </c>
      <c r="M58" s="34">
        <f t="shared" ref="M58:M59" si="62">F58/$F$53</f>
        <v>0</v>
      </c>
      <c r="N58" s="425">
        <f t="shared" ref="N58:N59" si="63">G58/$G$53</f>
        <v>0</v>
      </c>
      <c r="O58" s="109">
        <f t="shared" ref="O58:O59" si="64">H58/$H$53</f>
        <v>8.682420392407677E-5</v>
      </c>
      <c r="Q58" s="193"/>
      <c r="R58" s="136">
        <f t="shared" ref="R58:R59" si="65">(O58-N58)*100</f>
        <v>8.6824203924076773E-3</v>
      </c>
    </row>
    <row r="59" spans="1:18" ht="19.5" customHeight="1" x14ac:dyDescent="0.25">
      <c r="A59" s="71"/>
      <c r="B59" s="188" t="s">
        <v>102</v>
      </c>
      <c r="C59" s="27">
        <f t="shared" ref="C59:E59" si="66">C43+C51</f>
        <v>0</v>
      </c>
      <c r="D59" s="28">
        <f t="shared" si="66"/>
        <v>0</v>
      </c>
      <c r="E59" s="28">
        <f t="shared" si="66"/>
        <v>0</v>
      </c>
      <c r="F59" s="28">
        <f t="shared" si="56"/>
        <v>0</v>
      </c>
      <c r="G59" s="324">
        <f t="shared" si="56"/>
        <v>0</v>
      </c>
      <c r="H59" s="228">
        <f t="shared" si="56"/>
        <v>38799</v>
      </c>
      <c r="I59" s="13"/>
      <c r="J59" s="108">
        <f t="shared" si="59"/>
        <v>0</v>
      </c>
      <c r="K59" s="34">
        <f t="shared" si="60"/>
        <v>0</v>
      </c>
      <c r="L59" s="34">
        <f t="shared" si="61"/>
        <v>0</v>
      </c>
      <c r="M59" s="34">
        <f t="shared" si="62"/>
        <v>0</v>
      </c>
      <c r="N59" s="425">
        <f t="shared" si="63"/>
        <v>0</v>
      </c>
      <c r="O59" s="109">
        <f t="shared" si="64"/>
        <v>6.9368895186570871E-5</v>
      </c>
      <c r="Q59" s="193"/>
      <c r="R59" s="136">
        <f t="shared" si="65"/>
        <v>6.9368895186570868E-3</v>
      </c>
    </row>
    <row r="60" spans="1:18" ht="19.5" customHeight="1" thickBot="1" x14ac:dyDescent="0.3">
      <c r="A60" s="189"/>
      <c r="B60" s="190" t="s">
        <v>80</v>
      </c>
      <c r="C60" s="72">
        <v>0</v>
      </c>
      <c r="D60" s="192">
        <f>D44+D52</f>
        <v>416</v>
      </c>
      <c r="E60" s="192">
        <f>E44+E52</f>
        <v>454</v>
      </c>
      <c r="F60" s="192">
        <f>F44+F52</f>
        <v>255</v>
      </c>
      <c r="G60" s="423">
        <f t="shared" ref="G60:H60" si="67">G44+G52</f>
        <v>0</v>
      </c>
      <c r="H60" s="303">
        <f t="shared" si="67"/>
        <v>0</v>
      </c>
      <c r="I60" s="13"/>
      <c r="J60" s="195">
        <f>C60/$C$53</f>
        <v>0</v>
      </c>
      <c r="K60" s="111">
        <f>D60/$D$53</f>
        <v>7.2006153507405367E-7</v>
      </c>
      <c r="L60" s="111">
        <f>E60/$E$53</f>
        <v>7.2831585875521575E-7</v>
      </c>
      <c r="M60" s="111">
        <f>F60/$F$53</f>
        <v>3.7306489374291083E-7</v>
      </c>
      <c r="N60" s="426">
        <f t="shared" si="52"/>
        <v>0</v>
      </c>
      <c r="O60" s="305">
        <f t="shared" si="53"/>
        <v>0</v>
      </c>
      <c r="Q60" s="141"/>
      <c r="R60" s="138">
        <f t="shared" si="32"/>
        <v>0</v>
      </c>
    </row>
    <row r="61" spans="1:18" ht="19.5" customHeight="1" x14ac:dyDescent="0.25"/>
    <row r="62" spans="1:18" ht="19.5" customHeight="1" x14ac:dyDescent="0.25"/>
    <row r="63" spans="1:18" x14ac:dyDescent="0.25">
      <c r="A63" s="1" t="s">
        <v>34</v>
      </c>
      <c r="J63" s="1" t="str">
        <f>Q3</f>
        <v>VARIAÇÃO (JAN.-DEZ)</v>
      </c>
    </row>
    <row r="64" spans="1:18" ht="15.75" thickBot="1" x14ac:dyDescent="0.3"/>
    <row r="65" spans="1:10" ht="24" customHeight="1" x14ac:dyDescent="0.25">
      <c r="A65" s="477" t="s">
        <v>89</v>
      </c>
      <c r="B65" s="506"/>
      <c r="C65" s="479">
        <v>2016</v>
      </c>
      <c r="D65" s="481">
        <v>2017</v>
      </c>
      <c r="E65" s="481">
        <v>2018</v>
      </c>
      <c r="F65" s="508">
        <v>2019</v>
      </c>
      <c r="G65" s="481">
        <f>G5</f>
        <v>2020</v>
      </c>
      <c r="H65" s="475">
        <v>2021</v>
      </c>
      <c r="J65" s="483" t="s">
        <v>94</v>
      </c>
    </row>
    <row r="66" spans="1:10" ht="20.25" customHeight="1" thickBot="1" x14ac:dyDescent="0.3">
      <c r="A66" s="492"/>
      <c r="B66" s="510"/>
      <c r="C66" s="490"/>
      <c r="D66" s="489"/>
      <c r="E66" s="489"/>
      <c r="F66" s="509"/>
      <c r="G66" s="489">
        <v>2020</v>
      </c>
      <c r="H66" s="499">
        <v>2021</v>
      </c>
      <c r="J66" s="484"/>
    </row>
    <row r="67" spans="1:10" ht="20.100000000000001" customHeight="1" thickBot="1" x14ac:dyDescent="0.3">
      <c r="A67" s="22" t="s">
        <v>44</v>
      </c>
      <c r="B67" s="23"/>
      <c r="C67" s="145">
        <f>C37/C7</f>
        <v>9.8494977541431705</v>
      </c>
      <c r="D67" s="168">
        <f t="shared" ref="D67:H67" si="68">D37/D7</f>
        <v>10.411404658338641</v>
      </c>
      <c r="E67" s="168">
        <f t="shared" si="68"/>
        <v>10.813566770358026</v>
      </c>
      <c r="F67" s="168">
        <f t="shared" si="68"/>
        <v>10.404073324750314</v>
      </c>
      <c r="G67" s="433">
        <f t="shared" si="68"/>
        <v>10.469577751933423</v>
      </c>
      <c r="H67" s="314">
        <f t="shared" si="68"/>
        <v>10.599052612595012</v>
      </c>
      <c r="J67" s="41">
        <f>(H67-G67)/G67</f>
        <v>1.2366770057911659E-2</v>
      </c>
    </row>
    <row r="68" spans="1:10" ht="20.100000000000001" customHeight="1" x14ac:dyDescent="0.25">
      <c r="A68" s="71"/>
      <c r="B68" s="188" t="s">
        <v>75</v>
      </c>
      <c r="C68" s="315">
        <f t="shared" ref="C68:H68" si="69">C38/C8</f>
        <v>3.6930183614591785</v>
      </c>
      <c r="D68" s="316">
        <f t="shared" si="69"/>
        <v>3.846178374708126</v>
      </c>
      <c r="E68" s="316">
        <f t="shared" si="69"/>
        <v>3.5479555383865642</v>
      </c>
      <c r="F68" s="316">
        <f t="shared" si="69"/>
        <v>3.4738775786512592</v>
      </c>
      <c r="G68" s="434">
        <f t="shared" si="69"/>
        <v>3.5189680817224835</v>
      </c>
      <c r="H68" s="317">
        <f t="shared" si="69"/>
        <v>3.5666750046671654</v>
      </c>
      <c r="J68" s="55">
        <f t="shared" ref="J68:J87" si="70">(H68-G68)/G68</f>
        <v>1.3557077483160908E-2</v>
      </c>
    </row>
    <row r="69" spans="1:10" ht="20.100000000000001" customHeight="1" x14ac:dyDescent="0.25">
      <c r="A69" s="71"/>
      <c r="B69" s="188" t="s">
        <v>76</v>
      </c>
      <c r="C69" s="315"/>
      <c r="D69" s="316">
        <f t="shared" ref="C69:H69" si="71">D39/D9</f>
        <v>7.166679563568831</v>
      </c>
      <c r="E69" s="316">
        <f t="shared" si="71"/>
        <v>7.166698000877358</v>
      </c>
      <c r="F69" s="316">
        <f t="shared" si="71"/>
        <v>7.1667251877670921</v>
      </c>
      <c r="G69" s="434">
        <f t="shared" si="71"/>
        <v>7.1666259616558801</v>
      </c>
      <c r="H69" s="317">
        <f t="shared" si="71"/>
        <v>7.8437446952979117</v>
      </c>
      <c r="J69" s="55">
        <f t="shared" si="70"/>
        <v>9.4482220401185896E-2</v>
      </c>
    </row>
    <row r="70" spans="1:10" ht="20.100000000000001" customHeight="1" x14ac:dyDescent="0.25">
      <c r="A70" s="71"/>
      <c r="B70" s="188" t="s">
        <v>77</v>
      </c>
      <c r="C70" s="315">
        <f t="shared" ref="C70:H70" si="72">C40/C10</f>
        <v>11.43769394680076</v>
      </c>
      <c r="D70" s="316">
        <f t="shared" si="72"/>
        <v>11.792197185065676</v>
      </c>
      <c r="E70" s="316">
        <f t="shared" si="72"/>
        <v>12.280357291607496</v>
      </c>
      <c r="F70" s="316">
        <f t="shared" si="72"/>
        <v>12.214009872879721</v>
      </c>
      <c r="G70" s="434">
        <f t="shared" si="72"/>
        <v>12.424022154959513</v>
      </c>
      <c r="H70" s="317">
        <f t="shared" si="72"/>
        <v>12.589331580198888</v>
      </c>
      <c r="J70" s="55">
        <f t="shared" si="70"/>
        <v>1.3305628658540788E-2</v>
      </c>
    </row>
    <row r="71" spans="1:10" ht="20.100000000000001" customHeight="1" x14ac:dyDescent="0.25">
      <c r="A71" s="71"/>
      <c r="B71" s="2" t="s">
        <v>78</v>
      </c>
      <c r="C71" s="315">
        <f t="shared" ref="C71:H71" si="73">C41/C11</f>
        <v>3.2867790174304434</v>
      </c>
      <c r="D71" s="316">
        <f t="shared" si="73"/>
        <v>3.0641662754746912</v>
      </c>
      <c r="E71" s="316">
        <f t="shared" si="73"/>
        <v>3.1555419770605919</v>
      </c>
      <c r="F71" s="316">
        <f t="shared" si="73"/>
        <v>3.0976256418072028</v>
      </c>
      <c r="G71" s="434">
        <f t="shared" si="73"/>
        <v>3.6881953236657412</v>
      </c>
      <c r="H71" s="317">
        <f t="shared" si="73"/>
        <v>3.4478185852869023</v>
      </c>
      <c r="J71" s="55">
        <f t="shared" ref="J71:J74" si="74">(H71-G71)/G71</f>
        <v>-6.5174622622731812E-2</v>
      </c>
    </row>
    <row r="72" spans="1:10" ht="20.100000000000001" customHeight="1" x14ac:dyDescent="0.25">
      <c r="A72" s="71"/>
      <c r="B72" s="188" t="s">
        <v>101</v>
      </c>
      <c r="C72" s="315"/>
      <c r="D72" s="316"/>
      <c r="E72" s="316"/>
      <c r="F72" s="316"/>
      <c r="G72" s="434"/>
      <c r="H72" s="317"/>
      <c r="J72" s="55"/>
    </row>
    <row r="73" spans="1:10" ht="20.100000000000001" customHeight="1" x14ac:dyDescent="0.25">
      <c r="A73" s="71"/>
      <c r="B73" s="188" t="s">
        <v>102</v>
      </c>
      <c r="C73" s="315"/>
      <c r="D73" s="316"/>
      <c r="E73" s="316"/>
      <c r="F73" s="316"/>
      <c r="G73" s="434"/>
      <c r="H73" s="317"/>
      <c r="J73" s="55"/>
    </row>
    <row r="74" spans="1:10" ht="20.100000000000001" customHeight="1" thickBot="1" x14ac:dyDescent="0.3">
      <c r="A74" s="71"/>
      <c r="B74" s="2" t="s">
        <v>80</v>
      </c>
      <c r="C74" s="315"/>
      <c r="D74" s="316"/>
      <c r="E74" s="316"/>
      <c r="F74" s="316"/>
      <c r="G74" s="434"/>
      <c r="H74" s="317"/>
      <c r="J74" s="55"/>
    </row>
    <row r="75" spans="1:10" ht="20.100000000000001" customHeight="1" thickBot="1" x14ac:dyDescent="0.3">
      <c r="A75" s="22" t="s">
        <v>43</v>
      </c>
      <c r="B75" s="23"/>
      <c r="C75" s="145">
        <f t="shared" ref="C75:H75" si="75">C45/C15</f>
        <v>3.2123307365165226</v>
      </c>
      <c r="D75" s="168">
        <f t="shared" si="75"/>
        <v>3.4169911944004991</v>
      </c>
      <c r="E75" s="168">
        <f t="shared" si="75"/>
        <v>3.594888865750693</v>
      </c>
      <c r="F75" s="168">
        <f t="shared" si="75"/>
        <v>3.6577305306216243</v>
      </c>
      <c r="G75" s="433">
        <f t="shared" si="75"/>
        <v>3.729689602188742</v>
      </c>
      <c r="H75" s="314">
        <f t="shared" si="75"/>
        <v>3.9220684872182874</v>
      </c>
      <c r="J75" s="41">
        <f t="shared" si="70"/>
        <v>5.1580400931125522E-2</v>
      </c>
    </row>
    <row r="76" spans="1:10" ht="20.100000000000001" customHeight="1" x14ac:dyDescent="0.25">
      <c r="A76" s="71"/>
      <c r="B76" s="2" t="s">
        <v>75</v>
      </c>
      <c r="C76" s="315">
        <f t="shared" ref="C76:H76" si="76">C46/C16</f>
        <v>1.4934420664299528</v>
      </c>
      <c r="D76" s="316">
        <f t="shared" si="76"/>
        <v>1.5728556903652811</v>
      </c>
      <c r="E76" s="316">
        <f t="shared" si="76"/>
        <v>1.6319326577041899</v>
      </c>
      <c r="F76" s="316">
        <f t="shared" si="76"/>
        <v>1.6117177077449589</v>
      </c>
      <c r="G76" s="434">
        <f t="shared" si="76"/>
        <v>1.7063805000410912</v>
      </c>
      <c r="H76" s="317">
        <f t="shared" si="76"/>
        <v>1.724736901137919</v>
      </c>
      <c r="J76" s="55">
        <f>(H76-G76)/G76</f>
        <v>1.0757507540894749E-2</v>
      </c>
    </row>
    <row r="77" spans="1:10" ht="20.100000000000001" customHeight="1" x14ac:dyDescent="0.25">
      <c r="A77" s="71"/>
      <c r="B77" s="2" t="s">
        <v>76</v>
      </c>
      <c r="C77" s="315"/>
      <c r="D77" s="316"/>
      <c r="E77" s="316"/>
      <c r="F77" s="316"/>
      <c r="G77" s="434"/>
      <c r="H77" s="317"/>
      <c r="J77" s="55"/>
    </row>
    <row r="78" spans="1:10" ht="20.100000000000001" customHeight="1" x14ac:dyDescent="0.25">
      <c r="A78" s="71"/>
      <c r="B78" s="2" t="s">
        <v>77</v>
      </c>
      <c r="C78" s="315">
        <f t="shared" ref="C78:H78" si="77">C48/C18</f>
        <v>3.4910603079538358</v>
      </c>
      <c r="D78" s="316">
        <f t="shared" si="77"/>
        <v>3.6806052214736713</v>
      </c>
      <c r="E78" s="316">
        <f t="shared" si="77"/>
        <v>3.8601020428309649</v>
      </c>
      <c r="F78" s="316">
        <f t="shared" si="77"/>
        <v>3.9806923752802121</v>
      </c>
      <c r="G78" s="434">
        <f t="shared" si="77"/>
        <v>4.0440083995967084</v>
      </c>
      <c r="H78" s="317">
        <f t="shared" si="77"/>
        <v>4.2221362358138599</v>
      </c>
      <c r="J78" s="55">
        <f t="shared" ref="J77:J82" si="78">(H78-G78)/G78</f>
        <v>4.40473457559869E-2</v>
      </c>
    </row>
    <row r="79" spans="1:10" ht="20.100000000000001" customHeight="1" x14ac:dyDescent="0.25">
      <c r="A79" s="71"/>
      <c r="B79" s="2" t="s">
        <v>78</v>
      </c>
      <c r="C79" s="315">
        <f t="shared" ref="C79:H79" si="79">C49/C19</f>
        <v>1.2436844975967962</v>
      </c>
      <c r="D79" s="316">
        <f t="shared" si="79"/>
        <v>1.2951535524297511</v>
      </c>
      <c r="E79" s="316">
        <f t="shared" si="79"/>
        <v>1.2663558044980239</v>
      </c>
      <c r="F79" s="316">
        <f t="shared" si="79"/>
        <v>1.2478986659216935</v>
      </c>
      <c r="G79" s="434">
        <f t="shared" si="79"/>
        <v>1.2361268153422988</v>
      </c>
      <c r="H79" s="317">
        <f t="shared" si="79"/>
        <v>1.1978698633670783</v>
      </c>
      <c r="J79" s="55">
        <f t="shared" si="78"/>
        <v>-3.0949051100899121E-2</v>
      </c>
    </row>
    <row r="80" spans="1:10" ht="20.100000000000001" customHeight="1" x14ac:dyDescent="0.25">
      <c r="A80" s="71"/>
      <c r="B80" s="188" t="s">
        <v>101</v>
      </c>
      <c r="C80" s="315"/>
      <c r="D80" s="316"/>
      <c r="E80" s="316"/>
      <c r="F80" s="316"/>
      <c r="G80" s="434"/>
      <c r="H80" s="317">
        <f t="shared" ref="C80:H80" si="80">H50/H20</f>
        <v>6.5909337676438655</v>
      </c>
      <c r="J80" s="55"/>
    </row>
    <row r="81" spans="1:10" ht="20.100000000000001" customHeight="1" x14ac:dyDescent="0.25">
      <c r="A81" s="71"/>
      <c r="B81" s="188" t="s">
        <v>102</v>
      </c>
      <c r="C81" s="315"/>
      <c r="D81" s="316"/>
      <c r="E81" s="316"/>
      <c r="F81" s="316"/>
      <c r="G81" s="434"/>
      <c r="H81" s="317">
        <f t="shared" ref="C81:H81" si="81">H51/H21</f>
        <v>3.2897235882652196</v>
      </c>
      <c r="J81" s="55"/>
    </row>
    <row r="82" spans="1:10" ht="20.100000000000001" customHeight="1" thickBot="1" x14ac:dyDescent="0.3">
      <c r="A82" s="71"/>
      <c r="B82" s="2" t="s">
        <v>80</v>
      </c>
      <c r="C82" s="315"/>
      <c r="D82" s="316">
        <f t="shared" ref="C82:H82" si="82">D52/D22</f>
        <v>17.333333333333332</v>
      </c>
      <c r="E82" s="316">
        <f t="shared" si="82"/>
        <v>15.655172413793103</v>
      </c>
      <c r="F82" s="316">
        <f t="shared" si="82"/>
        <v>11.590909090909092</v>
      </c>
      <c r="G82" s="434"/>
      <c r="H82" s="317"/>
      <c r="J82" s="55"/>
    </row>
    <row r="83" spans="1:10" ht="20.100000000000001" customHeight="1" thickBot="1" x14ac:dyDescent="0.3">
      <c r="A83" s="105" t="s">
        <v>27</v>
      </c>
      <c r="B83" s="130"/>
      <c r="C83" s="318">
        <f t="shared" ref="C83:H83" si="83">C53/C23</f>
        <v>4.7569112942824816</v>
      </c>
      <c r="D83" s="148">
        <f t="shared" si="83"/>
        <v>5.1415914345030833</v>
      </c>
      <c r="E83" s="148">
        <f t="shared" si="83"/>
        <v>5.4155944930994329</v>
      </c>
      <c r="F83" s="148">
        <f t="shared" si="83"/>
        <v>5.4857885326701421</v>
      </c>
      <c r="G83" s="435">
        <f t="shared" si="83"/>
        <v>4.8047460925968055</v>
      </c>
      <c r="H83" s="319">
        <f t="shared" si="83"/>
        <v>4.8458707761573461</v>
      </c>
      <c r="J83" s="160">
        <f t="shared" si="70"/>
        <v>8.5591793547438073E-3</v>
      </c>
    </row>
    <row r="84" spans="1:10" ht="20.100000000000001" customHeight="1" x14ac:dyDescent="0.25">
      <c r="A84" s="71"/>
      <c r="B84" s="2" t="s">
        <v>75</v>
      </c>
      <c r="C84" s="315">
        <f t="shared" ref="C84:H84" si="84">C54/C24</f>
        <v>2.1389747303458471</v>
      </c>
      <c r="D84" s="316">
        <f t="shared" si="84"/>
        <v>2.2251103392291163</v>
      </c>
      <c r="E84" s="316">
        <f t="shared" si="84"/>
        <v>2.1921401019079156</v>
      </c>
      <c r="F84" s="316">
        <f t="shared" si="84"/>
        <v>2.2461402270342883</v>
      </c>
      <c r="G84" s="434">
        <f t="shared" si="84"/>
        <v>2.0994181246132841</v>
      </c>
      <c r="H84" s="317">
        <f t="shared" si="84"/>
        <v>2.1075781478251687</v>
      </c>
      <c r="J84" s="313">
        <f t="shared" si="70"/>
        <v>3.8868023078478804E-3</v>
      </c>
    </row>
    <row r="85" spans="1:10" ht="20.100000000000001" customHeight="1" x14ac:dyDescent="0.25">
      <c r="A85" s="71"/>
      <c r="B85" s="2" t="s">
        <v>76</v>
      </c>
      <c r="C85" s="315"/>
      <c r="D85" s="316">
        <f t="shared" ref="C85:H85" si="85">D55/D25</f>
        <v>7.166679563568831</v>
      </c>
      <c r="E85" s="316">
        <f t="shared" si="85"/>
        <v>7.166698000877358</v>
      </c>
      <c r="F85" s="316">
        <f t="shared" si="85"/>
        <v>7.1667251877670921</v>
      </c>
      <c r="G85" s="434">
        <f t="shared" si="85"/>
        <v>7.1666259616558801</v>
      </c>
      <c r="H85" s="317">
        <f t="shared" si="85"/>
        <v>7.8437446952979117</v>
      </c>
      <c r="J85" s="55">
        <f t="shared" si="70"/>
        <v>9.4482220401185896E-2</v>
      </c>
    </row>
    <row r="86" spans="1:10" ht="20.100000000000001" customHeight="1" x14ac:dyDescent="0.25">
      <c r="A86" s="71"/>
      <c r="B86" s="2" t="s">
        <v>77</v>
      </c>
      <c r="C86" s="315">
        <f t="shared" ref="C86:H86" si="86">C56/C26</f>
        <v>5.2313248842630777</v>
      </c>
      <c r="D86" s="316">
        <f t="shared" si="86"/>
        <v>5.5980166506231033</v>
      </c>
      <c r="E86" s="316">
        <f t="shared" si="86"/>
        <v>5.8933513866208029</v>
      </c>
      <c r="F86" s="316">
        <f t="shared" si="86"/>
        <v>6.0730663533895095</v>
      </c>
      <c r="G86" s="434">
        <f t="shared" si="86"/>
        <v>5.2649726203739702</v>
      </c>
      <c r="H86" s="317">
        <f t="shared" si="86"/>
        <v>5.2551257647418366</v>
      </c>
      <c r="J86" s="55">
        <f t="shared" si="70"/>
        <v>-1.870257709228921E-3</v>
      </c>
    </row>
    <row r="87" spans="1:10" ht="20.100000000000001" customHeight="1" x14ac:dyDescent="0.25">
      <c r="A87" s="71"/>
      <c r="B87" s="2" t="s">
        <v>78</v>
      </c>
      <c r="C87" s="315">
        <f t="shared" ref="C87:H87" si="87">C57/C27</f>
        <v>2.5258922375773838</v>
      </c>
      <c r="D87" s="316">
        <f t="shared" si="87"/>
        <v>2.4776537038239304</v>
      </c>
      <c r="E87" s="316">
        <f t="shared" si="87"/>
        <v>2.6141439079588764</v>
      </c>
      <c r="F87" s="316">
        <f t="shared" si="87"/>
        <v>2.4093725637397858</v>
      </c>
      <c r="G87" s="434">
        <f t="shared" si="87"/>
        <v>2.5373116913667371</v>
      </c>
      <c r="H87" s="317">
        <f t="shared" si="87"/>
        <v>2.2519764554115711</v>
      </c>
      <c r="J87" s="55">
        <f t="shared" si="70"/>
        <v>-0.11245572900090511</v>
      </c>
    </row>
    <row r="88" spans="1:10" ht="20.100000000000001" customHeight="1" x14ac:dyDescent="0.25">
      <c r="A88" s="71"/>
      <c r="B88" s="188" t="s">
        <v>101</v>
      </c>
      <c r="C88" s="315"/>
      <c r="D88" s="316"/>
      <c r="E88" s="316"/>
      <c r="F88" s="316"/>
      <c r="G88" s="434"/>
      <c r="H88" s="317">
        <f t="shared" ref="C88:H88" si="88">H58/H28</f>
        <v>6.5909337676438655</v>
      </c>
      <c r="J88" s="55"/>
    </row>
    <row r="89" spans="1:10" ht="20.100000000000001" customHeight="1" x14ac:dyDescent="0.25">
      <c r="A89" s="71"/>
      <c r="B89" s="188" t="s">
        <v>102</v>
      </c>
      <c r="C89" s="315"/>
      <c r="D89" s="316"/>
      <c r="E89" s="316"/>
      <c r="F89" s="316"/>
      <c r="G89" s="434"/>
      <c r="H89" s="317">
        <f t="shared" ref="C89:H89" si="89">H59/H29</f>
        <v>3.2897235882652196</v>
      </c>
      <c r="J89" s="55"/>
    </row>
    <row r="90" spans="1:10" ht="20.100000000000001" customHeight="1" thickBot="1" x14ac:dyDescent="0.3">
      <c r="A90" s="189"/>
      <c r="B90" s="190" t="s">
        <v>80</v>
      </c>
      <c r="C90" s="320"/>
      <c r="D90" s="321">
        <f t="shared" ref="C90:H90" si="90">D60/D30</f>
        <v>17.333333333333332</v>
      </c>
      <c r="E90" s="321">
        <f t="shared" si="90"/>
        <v>15.655172413793103</v>
      </c>
      <c r="F90" s="321">
        <f t="shared" si="90"/>
        <v>11.590909090909092</v>
      </c>
      <c r="G90" s="436"/>
      <c r="H90" s="322"/>
      <c r="J90" s="60"/>
    </row>
    <row r="91" spans="1:10" ht="20.100000000000001" customHeight="1" x14ac:dyDescent="0.25"/>
    <row r="92" spans="1:10" ht="15.75" x14ac:dyDescent="0.25">
      <c r="A92" s="129" t="s">
        <v>46</v>
      </c>
    </row>
  </sheetData>
  <mergeCells count="36">
    <mergeCell ref="A65:B66"/>
    <mergeCell ref="C65:C66"/>
    <mergeCell ref="D65:D66"/>
    <mergeCell ref="E65:E66"/>
    <mergeCell ref="J65:J66"/>
    <mergeCell ref="G65:G66"/>
    <mergeCell ref="F65:F66"/>
    <mergeCell ref="H65:H66"/>
    <mergeCell ref="A5:B6"/>
    <mergeCell ref="C5:C6"/>
    <mergeCell ref="D5:D6"/>
    <mergeCell ref="E5:E6"/>
    <mergeCell ref="J5:J6"/>
    <mergeCell ref="G5:G6"/>
    <mergeCell ref="F5:F6"/>
    <mergeCell ref="H5:H6"/>
    <mergeCell ref="A35:B36"/>
    <mergeCell ref="C35:C36"/>
    <mergeCell ref="D35:D36"/>
    <mergeCell ref="E35:E36"/>
    <mergeCell ref="J35:J36"/>
    <mergeCell ref="G35:G36"/>
    <mergeCell ref="F35:F36"/>
    <mergeCell ref="H35:H36"/>
    <mergeCell ref="Q5:R5"/>
    <mergeCell ref="Q35:R35"/>
    <mergeCell ref="N5:N6"/>
    <mergeCell ref="N35:N36"/>
    <mergeCell ref="K35:K36"/>
    <mergeCell ref="L35:L36"/>
    <mergeCell ref="K5:K6"/>
    <mergeCell ref="L5:L6"/>
    <mergeCell ref="M5:M6"/>
    <mergeCell ref="M35:M36"/>
    <mergeCell ref="O5:O6"/>
    <mergeCell ref="O35:O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Q37:R60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Q7:R30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J67:J90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101"/>
  <sheetViews>
    <sheetView showGridLines="0" workbookViewId="0">
      <selection activeCell="J88" sqref="J88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8" width="12.42578125" customWidth="1"/>
    <col min="9" max="9" width="2.5703125" customWidth="1"/>
    <col min="10" max="11" width="10.28515625" customWidth="1"/>
    <col min="12" max="13" width="11.140625" customWidth="1"/>
    <col min="14" max="15" width="11.7109375" customWidth="1"/>
    <col min="16" max="16" width="2.5703125" customWidth="1"/>
    <col min="17" max="18" width="11.140625" customWidth="1"/>
    <col min="19" max="20" width="10.28515625" customWidth="1"/>
    <col min="21" max="21" width="1.85546875" customWidth="1"/>
    <col min="25" max="25" width="11.5703125" customWidth="1"/>
  </cols>
  <sheetData>
    <row r="1" spans="1:25" x14ac:dyDescent="0.25">
      <c r="A1" s="1" t="s">
        <v>85</v>
      </c>
    </row>
    <row r="2" spans="1:25" x14ac:dyDescent="0.25">
      <c r="A2" s="1"/>
    </row>
    <row r="3" spans="1:25" x14ac:dyDescent="0.25">
      <c r="A3" s="1" t="s">
        <v>29</v>
      </c>
      <c r="J3" s="1" t="s">
        <v>31</v>
      </c>
      <c r="Q3" s="1" t="str">
        <f>'7'!Q3</f>
        <v>VARIAÇÃO (JAN.-DEZ)</v>
      </c>
    </row>
    <row r="4" spans="1:25" ht="15.75" thickBot="1" x14ac:dyDescent="0.3"/>
    <row r="5" spans="1:25" ht="24" customHeight="1" x14ac:dyDescent="0.25">
      <c r="A5" s="477" t="s">
        <v>89</v>
      </c>
      <c r="B5" s="506"/>
      <c r="C5" s="479">
        <v>2016</v>
      </c>
      <c r="D5" s="481">
        <v>2017</v>
      </c>
      <c r="E5" s="481">
        <v>2018</v>
      </c>
      <c r="F5" s="508">
        <v>2019</v>
      </c>
      <c r="G5" s="481">
        <v>2020</v>
      </c>
      <c r="H5" s="475">
        <v>2021</v>
      </c>
      <c r="J5" s="502">
        <v>2016</v>
      </c>
      <c r="K5" s="481">
        <v>2017</v>
      </c>
      <c r="L5" s="481">
        <v>2018</v>
      </c>
      <c r="M5" s="508">
        <v>2019</v>
      </c>
      <c r="N5" s="481">
        <f>G5</f>
        <v>2020</v>
      </c>
      <c r="O5" s="475">
        <v>2021</v>
      </c>
      <c r="Q5" s="504" t="s">
        <v>93</v>
      </c>
      <c r="R5" s="505"/>
    </row>
    <row r="6" spans="1:25" ht="20.25" customHeight="1" thickBot="1" x14ac:dyDescent="0.3">
      <c r="A6" s="478"/>
      <c r="B6" s="507"/>
      <c r="C6" s="490"/>
      <c r="D6" s="489"/>
      <c r="E6" s="489"/>
      <c r="F6" s="509"/>
      <c r="G6" s="489">
        <v>2020</v>
      </c>
      <c r="H6" s="499">
        <v>2021</v>
      </c>
      <c r="J6" s="503"/>
      <c r="K6" s="489"/>
      <c r="L6" s="489"/>
      <c r="M6" s="509"/>
      <c r="N6" s="489">
        <v>2020</v>
      </c>
      <c r="O6" s="499">
        <v>2021</v>
      </c>
      <c r="Q6" s="164" t="s">
        <v>0</v>
      </c>
      <c r="R6" s="64" t="s">
        <v>45</v>
      </c>
    </row>
    <row r="7" spans="1:25" ht="20.100000000000001" customHeight="1" thickBot="1" x14ac:dyDescent="0.3">
      <c r="A7" s="22" t="s">
        <v>44</v>
      </c>
      <c r="B7" s="23"/>
      <c r="C7" s="29">
        <v>48051990</v>
      </c>
      <c r="D7" s="30">
        <v>52503615</v>
      </c>
      <c r="E7" s="30">
        <v>52337646</v>
      </c>
      <c r="F7" s="30">
        <v>55432735</v>
      </c>
      <c r="G7" s="410">
        <v>31472540</v>
      </c>
      <c r="H7" s="237">
        <v>25829649</v>
      </c>
      <c r="I7" s="1"/>
      <c r="J7" s="198">
        <f t="shared" ref="J7:O7" si="0">C7/C25</f>
        <v>0.32652158243079221</v>
      </c>
      <c r="K7" s="37">
        <f t="shared" si="0"/>
        <v>0.33866384265840116</v>
      </c>
      <c r="L7" s="37">
        <f t="shared" si="0"/>
        <v>0.35128215295789383</v>
      </c>
      <c r="M7" s="37">
        <f t="shared" si="0"/>
        <v>0.36067818363360377</v>
      </c>
      <c r="N7" s="424">
        <f t="shared" si="0"/>
        <v>0.22686828889078889</v>
      </c>
      <c r="O7" s="304">
        <f t="shared" si="0"/>
        <v>0.19388457230261122</v>
      </c>
      <c r="P7" s="1"/>
      <c r="Q7" s="95">
        <f t="shared" ref="Q7:Q12" si="1">(H7-G7)/G7</f>
        <v>-0.17929569713788593</v>
      </c>
      <c r="R7" s="133">
        <f>(O7-N7)*100</f>
        <v>-3.2983716588177669</v>
      </c>
      <c r="U7" s="1"/>
    </row>
    <row r="8" spans="1:25" s="18" customFormat="1" ht="20.100000000000001" customHeight="1" x14ac:dyDescent="0.25">
      <c r="A8" s="71"/>
      <c r="B8" s="188" t="s">
        <v>75</v>
      </c>
      <c r="C8" s="27">
        <v>32620110</v>
      </c>
      <c r="D8" s="28">
        <v>34752906</v>
      </c>
      <c r="E8" s="28">
        <v>35348494</v>
      </c>
      <c r="F8" s="28">
        <v>37381333</v>
      </c>
      <c r="G8" s="324">
        <v>20886109</v>
      </c>
      <c r="H8" s="228">
        <v>16917060</v>
      </c>
      <c r="I8"/>
      <c r="J8" s="108">
        <f t="shared" ref="J8:J15" si="2">C8/$C$7</f>
        <v>0.67885034521983378</v>
      </c>
      <c r="K8" s="34">
        <f t="shared" ref="K8:K15" si="3">D8/$D$7</f>
        <v>0.6619145367418986</v>
      </c>
      <c r="L8" s="34">
        <f t="shared" ref="L8:L15" si="4">E8/$E$7</f>
        <v>0.67539327236842095</v>
      </c>
      <c r="M8" s="34">
        <f t="shared" ref="M8:M15" si="5">F8/$F$7</f>
        <v>0.67435483744397606</v>
      </c>
      <c r="N8" s="425">
        <f t="shared" ref="N8:N15" si="6">G8/$G$7</f>
        <v>0.66362959583179493</v>
      </c>
      <c r="O8" s="109">
        <f t="shared" ref="O8:O15" si="7">H8/$H$7</f>
        <v>0.65494734365147589</v>
      </c>
      <c r="P8"/>
      <c r="Q8" s="139">
        <f t="shared" si="1"/>
        <v>-0.1900329544387612</v>
      </c>
      <c r="R8" s="140">
        <f t="shared" ref="R8:R33" si="8">(O8-N8)*100</f>
        <v>-0.86822521803190389</v>
      </c>
      <c r="U8" s="17"/>
      <c r="V8"/>
      <c r="W8"/>
      <c r="X8"/>
      <c r="Y8"/>
    </row>
    <row r="9" spans="1:25" s="18" customFormat="1" ht="20.100000000000001" customHeight="1" x14ac:dyDescent="0.25">
      <c r="A9" s="71"/>
      <c r="B9" s="188" t="s">
        <v>76</v>
      </c>
      <c r="C9" s="27">
        <v>5996156</v>
      </c>
      <c r="D9" s="28">
        <v>7229535</v>
      </c>
      <c r="E9" s="28">
        <v>7753878</v>
      </c>
      <c r="F9" s="28">
        <v>8773924</v>
      </c>
      <c r="G9" s="324">
        <v>4661254</v>
      </c>
      <c r="H9" s="228">
        <v>4256264</v>
      </c>
      <c r="I9"/>
      <c r="J9" s="108">
        <f t="shared" si="2"/>
        <v>0.1247847591743859</v>
      </c>
      <c r="K9" s="34">
        <f t="shared" si="3"/>
        <v>0.13769594722191986</v>
      </c>
      <c r="L9" s="34">
        <f t="shared" si="4"/>
        <v>0.14815106510522083</v>
      </c>
      <c r="M9" s="34">
        <f t="shared" si="5"/>
        <v>0.15828055390014584</v>
      </c>
      <c r="N9" s="425">
        <f t="shared" si="6"/>
        <v>0.14810542777926408</v>
      </c>
      <c r="O9" s="109">
        <f t="shared" si="7"/>
        <v>0.16478210756948342</v>
      </c>
      <c r="P9"/>
      <c r="Q9" s="193">
        <f t="shared" si="1"/>
        <v>-8.6884344856555773E-2</v>
      </c>
      <c r="R9" s="136">
        <f t="shared" si="8"/>
        <v>1.6676679790219335</v>
      </c>
      <c r="V9"/>
      <c r="W9"/>
      <c r="X9"/>
      <c r="Y9"/>
    </row>
    <row r="10" spans="1:25" ht="20.100000000000001" customHeight="1" x14ac:dyDescent="0.25">
      <c r="A10" s="71"/>
      <c r="B10" s="188" t="s">
        <v>83</v>
      </c>
      <c r="C10" s="27">
        <v>34002</v>
      </c>
      <c r="D10" s="28">
        <v>46873</v>
      </c>
      <c r="E10" s="28">
        <v>70780</v>
      </c>
      <c r="F10" s="28">
        <v>43940</v>
      </c>
      <c r="G10" s="324">
        <v>37473</v>
      </c>
      <c r="H10" s="228">
        <v>24526</v>
      </c>
      <c r="J10" s="108">
        <f t="shared" si="2"/>
        <v>7.0760857146603083E-4</v>
      </c>
      <c r="K10" s="34">
        <f t="shared" si="3"/>
        <v>8.9275757488317708E-4</v>
      </c>
      <c r="L10" s="34">
        <f t="shared" si="4"/>
        <v>1.3523726305917541E-3</v>
      </c>
      <c r="M10" s="34">
        <f t="shared" si="5"/>
        <v>7.9267241639800019E-4</v>
      </c>
      <c r="N10" s="425">
        <f t="shared" si="6"/>
        <v>1.19065699813234E-3</v>
      </c>
      <c r="O10" s="109">
        <f t="shared" si="7"/>
        <v>9.4952896959614127E-4</v>
      </c>
      <c r="Q10" s="193">
        <f t="shared" si="1"/>
        <v>-0.34550209484161931</v>
      </c>
      <c r="R10" s="136">
        <f t="shared" si="8"/>
        <v>-2.4112802853619875E-2</v>
      </c>
      <c r="U10" s="1"/>
    </row>
    <row r="11" spans="1:25" s="18" customFormat="1" ht="20.100000000000001" customHeight="1" x14ac:dyDescent="0.25">
      <c r="A11" s="71"/>
      <c r="B11" s="188" t="s">
        <v>77</v>
      </c>
      <c r="C11" s="27">
        <v>7107973</v>
      </c>
      <c r="D11" s="28">
        <v>7808527</v>
      </c>
      <c r="E11" s="28">
        <v>6734725</v>
      </c>
      <c r="F11" s="28">
        <v>6959733</v>
      </c>
      <c r="G11" s="324">
        <v>4458809</v>
      </c>
      <c r="H11" s="228">
        <v>3515178</v>
      </c>
      <c r="I11"/>
      <c r="J11" s="108">
        <f t="shared" si="2"/>
        <v>0.14792255221896117</v>
      </c>
      <c r="K11" s="34">
        <f t="shared" si="3"/>
        <v>0.14872360693639858</v>
      </c>
      <c r="L11" s="34">
        <f t="shared" si="4"/>
        <v>0.12867840865445113</v>
      </c>
      <c r="M11" s="34">
        <f t="shared" si="5"/>
        <v>0.12555276228026635</v>
      </c>
      <c r="N11" s="425">
        <f t="shared" si="6"/>
        <v>0.1416729949346319</v>
      </c>
      <c r="O11" s="109">
        <f t="shared" si="7"/>
        <v>0.13609081563593836</v>
      </c>
      <c r="P11"/>
      <c r="Q11" s="193">
        <f t="shared" si="1"/>
        <v>-0.21163297194385317</v>
      </c>
      <c r="R11" s="136">
        <f t="shared" si="8"/>
        <v>-0.55821792986935348</v>
      </c>
      <c r="U11" s="17"/>
      <c r="V11"/>
      <c r="W11"/>
      <c r="X11"/>
      <c r="Y11"/>
    </row>
    <row r="12" spans="1:25" s="18" customFormat="1" ht="20.100000000000001" customHeight="1" x14ac:dyDescent="0.25">
      <c r="A12" s="71"/>
      <c r="B12" s="2" t="s">
        <v>78</v>
      </c>
      <c r="C12" s="27">
        <v>1961496</v>
      </c>
      <c r="D12" s="28">
        <v>2497849</v>
      </c>
      <c r="E12" s="28">
        <v>2289818</v>
      </c>
      <c r="F12" s="28">
        <v>1914368</v>
      </c>
      <c r="G12" s="324">
        <v>1185395</v>
      </c>
      <c r="H12" s="228">
        <v>915322</v>
      </c>
      <c r="I12"/>
      <c r="J12" s="108">
        <f t="shared" si="2"/>
        <v>4.0820286527155275E-2</v>
      </c>
      <c r="K12" s="34">
        <f t="shared" si="3"/>
        <v>4.7574800325653768E-2</v>
      </c>
      <c r="L12" s="34">
        <f t="shared" si="4"/>
        <v>4.3750878669629123E-2</v>
      </c>
      <c r="M12" s="34">
        <f t="shared" si="5"/>
        <v>3.4534972881998333E-2</v>
      </c>
      <c r="N12" s="425">
        <f t="shared" si="6"/>
        <v>3.7664421111229029E-2</v>
      </c>
      <c r="O12" s="109">
        <f t="shared" si="7"/>
        <v>3.5436873338851795E-2</v>
      </c>
      <c r="P12"/>
      <c r="Q12" s="193">
        <f t="shared" si="1"/>
        <v>-0.22783376005466532</v>
      </c>
      <c r="R12" s="136">
        <f t="shared" si="8"/>
        <v>-0.22275477723772349</v>
      </c>
      <c r="V12"/>
      <c r="W12"/>
      <c r="X12"/>
      <c r="Y12"/>
    </row>
    <row r="13" spans="1:25" s="18" customFormat="1" ht="20.100000000000001" customHeight="1" x14ac:dyDescent="0.25">
      <c r="A13" s="71"/>
      <c r="B13" s="511" t="s">
        <v>101</v>
      </c>
      <c r="C13" s="27"/>
      <c r="D13" s="28"/>
      <c r="E13" s="28"/>
      <c r="F13" s="28">
        <v>0</v>
      </c>
      <c r="G13" s="324">
        <v>0</v>
      </c>
      <c r="H13" s="228">
        <v>6205</v>
      </c>
      <c r="I13"/>
      <c r="J13" s="108"/>
      <c r="K13" s="34"/>
      <c r="L13" s="34"/>
      <c r="M13" s="34"/>
      <c r="N13" s="425"/>
      <c r="O13" s="109"/>
      <c r="P13"/>
      <c r="Q13" s="193"/>
      <c r="R13" s="136"/>
      <c r="V13"/>
      <c r="W13"/>
      <c r="X13"/>
      <c r="Y13"/>
    </row>
    <row r="14" spans="1:25" ht="20.100000000000001" customHeight="1" x14ac:dyDescent="0.25">
      <c r="A14" s="71"/>
      <c r="B14" s="2" t="s">
        <v>79</v>
      </c>
      <c r="C14" s="27">
        <v>0</v>
      </c>
      <c r="D14" s="28">
        <v>0</v>
      </c>
      <c r="E14" s="28">
        <v>0</v>
      </c>
      <c r="F14" s="28">
        <v>1164</v>
      </c>
      <c r="G14" s="324">
        <v>537</v>
      </c>
      <c r="H14" s="228">
        <v>0</v>
      </c>
      <c r="J14" s="108">
        <f t="shared" si="2"/>
        <v>0</v>
      </c>
      <c r="K14" s="34">
        <f t="shared" si="3"/>
        <v>0</v>
      </c>
      <c r="L14" s="34">
        <f t="shared" si="4"/>
        <v>0</v>
      </c>
      <c r="M14" s="34">
        <f t="shared" si="5"/>
        <v>2.0998422682914709E-5</v>
      </c>
      <c r="N14" s="425">
        <f t="shared" si="6"/>
        <v>1.7062493208365133E-5</v>
      </c>
      <c r="O14" s="109">
        <f t="shared" si="7"/>
        <v>0</v>
      </c>
      <c r="Q14" s="193"/>
      <c r="R14" s="136">
        <f t="shared" si="8"/>
        <v>-1.7062493208365133E-3</v>
      </c>
      <c r="U14" s="1"/>
    </row>
    <row r="15" spans="1:25" s="18" customFormat="1" ht="20.100000000000001" customHeight="1" thickBot="1" x14ac:dyDescent="0.3">
      <c r="A15" s="71"/>
      <c r="B15" s="2" t="s">
        <v>81</v>
      </c>
      <c r="C15" s="27">
        <v>332253</v>
      </c>
      <c r="D15" s="28">
        <v>167925</v>
      </c>
      <c r="E15" s="28">
        <v>139951</v>
      </c>
      <c r="F15" s="28">
        <v>358273</v>
      </c>
      <c r="G15" s="324">
        <v>242963</v>
      </c>
      <c r="H15" s="228">
        <v>195094</v>
      </c>
      <c r="I15"/>
      <c r="J15" s="108">
        <f t="shared" si="2"/>
        <v>6.9144482881978459E-3</v>
      </c>
      <c r="K15" s="34">
        <f t="shared" si="3"/>
        <v>3.1983511992459946E-3</v>
      </c>
      <c r="L15" s="34">
        <f t="shared" si="4"/>
        <v>2.6740025716861624E-3</v>
      </c>
      <c r="M15" s="34">
        <f t="shared" si="5"/>
        <v>6.4632026545325613E-3</v>
      </c>
      <c r="N15" s="425">
        <f t="shared" si="6"/>
        <v>7.7198408517393262E-3</v>
      </c>
      <c r="O15" s="109">
        <f t="shared" si="7"/>
        <v>7.5531030251320876E-3</v>
      </c>
      <c r="P15"/>
      <c r="Q15" s="141">
        <f t="shared" ref="Q15:Q33" si="9">(H15-G15)/G15</f>
        <v>-0.19702176874668159</v>
      </c>
      <c r="R15" s="138">
        <f t="shared" si="8"/>
        <v>-1.6673782660723852E-2</v>
      </c>
      <c r="V15"/>
      <c r="W15"/>
      <c r="X15"/>
      <c r="Y15"/>
    </row>
    <row r="16" spans="1:25" ht="20.100000000000001" customHeight="1" thickBot="1" x14ac:dyDescent="0.3">
      <c r="A16" s="22" t="s">
        <v>43</v>
      </c>
      <c r="B16" s="23"/>
      <c r="C16" s="29">
        <v>99111299</v>
      </c>
      <c r="D16" s="30">
        <v>102528037</v>
      </c>
      <c r="E16" s="30">
        <v>96652690</v>
      </c>
      <c r="F16" s="30">
        <v>98257556</v>
      </c>
      <c r="G16" s="412">
        <v>107253503</v>
      </c>
      <c r="H16" s="215">
        <v>107392137</v>
      </c>
      <c r="I16" s="1"/>
      <c r="J16" s="198">
        <f t="shared" ref="J16:O16" si="10">C16/C25</f>
        <v>0.67347841756920779</v>
      </c>
      <c r="K16" s="37">
        <f t="shared" si="10"/>
        <v>0.6613361573415989</v>
      </c>
      <c r="L16" s="37">
        <f t="shared" si="10"/>
        <v>0.64871784704210611</v>
      </c>
      <c r="M16" s="37">
        <f t="shared" si="10"/>
        <v>0.63932181636639629</v>
      </c>
      <c r="N16" s="424">
        <f t="shared" si="10"/>
        <v>0.77313171110921108</v>
      </c>
      <c r="O16" s="304">
        <f t="shared" si="10"/>
        <v>0.80611542769738875</v>
      </c>
      <c r="P16" s="1"/>
      <c r="Q16" s="95">
        <f t="shared" si="9"/>
        <v>1.2925824902893848E-3</v>
      </c>
      <c r="R16" s="133">
        <f t="shared" si="8"/>
        <v>3.2983716588177669</v>
      </c>
      <c r="U16" s="44"/>
    </row>
    <row r="17" spans="1:25" s="18" customFormat="1" ht="20.100000000000001" customHeight="1" x14ac:dyDescent="0.25">
      <c r="A17" s="71"/>
      <c r="B17" s="2" t="s">
        <v>75</v>
      </c>
      <c r="C17" s="27">
        <v>51767055</v>
      </c>
      <c r="D17" s="28">
        <v>55509298</v>
      </c>
      <c r="E17" s="28">
        <v>53008030</v>
      </c>
      <c r="F17" s="28">
        <v>56583532</v>
      </c>
      <c r="G17" s="324">
        <v>63233164</v>
      </c>
      <c r="H17" s="228">
        <v>62364545</v>
      </c>
      <c r="I17"/>
      <c r="J17" s="108">
        <f t="shared" ref="J17:J24" si="11">C17/$C$16</f>
        <v>0.5223123450334356</v>
      </c>
      <c r="K17" s="34">
        <f t="shared" ref="K17:K24" si="12">D17/$D$16</f>
        <v>0.54140603511213226</v>
      </c>
      <c r="L17" s="34">
        <f t="shared" ref="L17:L24" si="13">E17/$E$16</f>
        <v>0.54843822763753391</v>
      </c>
      <c r="M17" s="34">
        <f t="shared" ref="M17:M24" si="14">F17/$F$16</f>
        <v>0.57586952396821267</v>
      </c>
      <c r="N17" s="425">
        <f t="shared" ref="N17:N24" si="15">G17/$G$16</f>
        <v>0.58956735427093698</v>
      </c>
      <c r="O17" s="109">
        <f t="shared" ref="O17:O24" si="16">H17/$H$16</f>
        <v>0.5807179812428912</v>
      </c>
      <c r="P17"/>
      <c r="Q17" s="139">
        <f t="shared" si="9"/>
        <v>-1.3736763195971025E-2</v>
      </c>
      <c r="R17" s="140">
        <f t="shared" si="8"/>
        <v>-0.88493730280457816</v>
      </c>
      <c r="U17" s="45"/>
      <c r="V17"/>
      <c r="W17"/>
      <c r="X17"/>
      <c r="Y17"/>
    </row>
    <row r="18" spans="1:25" s="18" customFormat="1" ht="20.100000000000001" customHeight="1" x14ac:dyDescent="0.25">
      <c r="A18" s="71"/>
      <c r="B18" s="2" t="s">
        <v>76</v>
      </c>
      <c r="C18" s="27">
        <v>56768</v>
      </c>
      <c r="D18" s="28">
        <v>44015</v>
      </c>
      <c r="E18" s="28">
        <v>22043</v>
      </c>
      <c r="F18" s="28">
        <v>50944</v>
      </c>
      <c r="G18" s="324">
        <v>44500</v>
      </c>
      <c r="H18" s="228">
        <v>23740</v>
      </c>
      <c r="I18"/>
      <c r="J18" s="108">
        <f t="shared" si="11"/>
        <v>5.7277021462507521E-4</v>
      </c>
      <c r="K18" s="34">
        <f t="shared" si="12"/>
        <v>4.2929720774815964E-4</v>
      </c>
      <c r="L18" s="34">
        <f t="shared" si="13"/>
        <v>2.2806400939280635E-4</v>
      </c>
      <c r="M18" s="34">
        <f t="shared" si="14"/>
        <v>5.1847412121669304E-4</v>
      </c>
      <c r="N18" s="425">
        <f t="shared" si="15"/>
        <v>4.1490486329383573E-4</v>
      </c>
      <c r="O18" s="109">
        <f t="shared" si="16"/>
        <v>2.2105901477684534E-4</v>
      </c>
      <c r="P18"/>
      <c r="Q18" s="193">
        <f t="shared" si="9"/>
        <v>-0.4665168539325843</v>
      </c>
      <c r="R18" s="136">
        <f t="shared" si="8"/>
        <v>-1.9384584851699041E-2</v>
      </c>
      <c r="U18" s="45"/>
      <c r="V18"/>
      <c r="W18"/>
      <c r="X18"/>
      <c r="Y18"/>
    </row>
    <row r="19" spans="1:25" ht="20.100000000000001" customHeight="1" x14ac:dyDescent="0.25">
      <c r="A19" s="71"/>
      <c r="B19" s="2" t="s">
        <v>83</v>
      </c>
      <c r="C19" s="27">
        <v>0</v>
      </c>
      <c r="D19" s="28">
        <v>0</v>
      </c>
      <c r="E19" s="28">
        <v>0</v>
      </c>
      <c r="F19" s="28">
        <v>194</v>
      </c>
      <c r="G19" s="324">
        <v>2024</v>
      </c>
      <c r="H19" s="228">
        <v>132</v>
      </c>
      <c r="J19" s="108">
        <f t="shared" si="11"/>
        <v>0</v>
      </c>
      <c r="K19" s="34">
        <f t="shared" si="12"/>
        <v>0</v>
      </c>
      <c r="L19" s="34">
        <f t="shared" si="13"/>
        <v>0</v>
      </c>
      <c r="M19" s="34">
        <f t="shared" si="14"/>
        <v>1.974402864243845E-6</v>
      </c>
      <c r="N19" s="425">
        <f t="shared" si="15"/>
        <v>1.8871178501274684E-5</v>
      </c>
      <c r="O19" s="109">
        <f t="shared" si="16"/>
        <v>1.2291402675039421E-6</v>
      </c>
      <c r="Q19" s="193">
        <f t="shared" si="9"/>
        <v>-0.93478260869565222</v>
      </c>
      <c r="R19" s="136">
        <f t="shared" si="8"/>
        <v>-1.7642038233770742E-3</v>
      </c>
      <c r="U19" s="44"/>
    </row>
    <row r="20" spans="1:25" s="18" customFormat="1" ht="20.100000000000001" customHeight="1" x14ac:dyDescent="0.25">
      <c r="A20" s="71"/>
      <c r="B20" s="2" t="s">
        <v>77</v>
      </c>
      <c r="C20" s="27">
        <v>17693535</v>
      </c>
      <c r="D20" s="28">
        <v>18328384</v>
      </c>
      <c r="E20" s="28">
        <v>17414147</v>
      </c>
      <c r="F20" s="28">
        <v>16488232</v>
      </c>
      <c r="G20" s="324">
        <v>17117968</v>
      </c>
      <c r="H20" s="228">
        <v>17662705</v>
      </c>
      <c r="I20"/>
      <c r="J20" s="108">
        <f t="shared" si="11"/>
        <v>0.17852187569451591</v>
      </c>
      <c r="K20" s="34">
        <f t="shared" si="12"/>
        <v>0.1787646046515062</v>
      </c>
      <c r="L20" s="34">
        <f t="shared" si="13"/>
        <v>0.18017239871958038</v>
      </c>
      <c r="M20" s="34">
        <f t="shared" si="14"/>
        <v>0.16780624993359289</v>
      </c>
      <c r="N20" s="425">
        <f t="shared" si="15"/>
        <v>0.15960288029007313</v>
      </c>
      <c r="O20" s="109">
        <f t="shared" si="16"/>
        <v>0.16446925718593344</v>
      </c>
      <c r="P20"/>
      <c r="Q20" s="193">
        <f t="shared" si="9"/>
        <v>3.1822527066296652E-2</v>
      </c>
      <c r="R20" s="136">
        <f t="shared" si="8"/>
        <v>0.48663768958603082</v>
      </c>
      <c r="U20" s="45"/>
      <c r="V20"/>
      <c r="W20"/>
      <c r="X20"/>
      <c r="Y20"/>
    </row>
    <row r="21" spans="1:25" s="18" customFormat="1" ht="20.100000000000001" customHeight="1" x14ac:dyDescent="0.25">
      <c r="A21" s="71"/>
      <c r="B21" s="2" t="s">
        <v>78</v>
      </c>
      <c r="C21" s="27">
        <v>3892493</v>
      </c>
      <c r="D21" s="28">
        <v>4365663</v>
      </c>
      <c r="E21" s="28">
        <v>3695987</v>
      </c>
      <c r="F21" s="28">
        <v>3292943</v>
      </c>
      <c r="G21" s="324">
        <v>3731330</v>
      </c>
      <c r="H21" s="228">
        <v>3949996</v>
      </c>
      <c r="I21"/>
      <c r="J21" s="108">
        <f t="shared" si="11"/>
        <v>3.9273958058001039E-2</v>
      </c>
      <c r="K21" s="34">
        <f t="shared" si="12"/>
        <v>4.2580187115062E-2</v>
      </c>
      <c r="L21" s="34">
        <f t="shared" si="13"/>
        <v>3.823987723466362E-2</v>
      </c>
      <c r="M21" s="34">
        <f t="shared" si="14"/>
        <v>3.3513381912328451E-2</v>
      </c>
      <c r="N21" s="425">
        <f t="shared" si="15"/>
        <v>3.4789819405712089E-2</v>
      </c>
      <c r="O21" s="109">
        <f t="shared" si="16"/>
        <v>3.6781054091511375E-2</v>
      </c>
      <c r="P21"/>
      <c r="Q21" s="193">
        <f t="shared" si="9"/>
        <v>5.8602696625599984E-2</v>
      </c>
      <c r="R21" s="136">
        <f t="shared" si="8"/>
        <v>0.19912346857992869</v>
      </c>
      <c r="U21" s="45"/>
      <c r="V21"/>
      <c r="W21"/>
      <c r="X21"/>
      <c r="Y21"/>
    </row>
    <row r="22" spans="1:25" s="18" customFormat="1" ht="20.100000000000001" customHeight="1" x14ac:dyDescent="0.25">
      <c r="A22" s="71"/>
      <c r="B22" s="338" t="s">
        <v>101</v>
      </c>
      <c r="C22" s="27"/>
      <c r="D22" s="28"/>
      <c r="E22" s="28"/>
      <c r="F22" s="28">
        <v>0</v>
      </c>
      <c r="G22" s="324">
        <v>0</v>
      </c>
      <c r="H22" s="228">
        <v>10993</v>
      </c>
      <c r="I22"/>
      <c r="J22" s="108">
        <f t="shared" ref="J22" si="17">C22/$C$16</f>
        <v>0</v>
      </c>
      <c r="K22" s="34">
        <f t="shared" ref="K22" si="18">D22/$D$16</f>
        <v>0</v>
      </c>
      <c r="L22" s="34">
        <f t="shared" ref="L22" si="19">E22/$E$16</f>
        <v>0</v>
      </c>
      <c r="M22" s="34">
        <f t="shared" ref="M22" si="20">F22/$F$16</f>
        <v>0</v>
      </c>
      <c r="N22" s="425">
        <f t="shared" ref="N22" si="21">G22/$G$16</f>
        <v>0</v>
      </c>
      <c r="O22" s="109">
        <f t="shared" ref="O22" si="22">H22/$H$16</f>
        <v>1.0236317394447603E-4</v>
      </c>
      <c r="P22"/>
      <c r="Q22" s="193"/>
      <c r="R22" s="136">
        <f t="shared" ref="R22" si="23">(O22-N22)*100</f>
        <v>1.0236317394447603E-2</v>
      </c>
      <c r="U22" s="45"/>
      <c r="V22"/>
      <c r="W22"/>
      <c r="X22"/>
      <c r="Y22"/>
    </row>
    <row r="23" spans="1:25" ht="20.100000000000001" customHeight="1" x14ac:dyDescent="0.25">
      <c r="A23" s="71"/>
      <c r="B23" s="2" t="s">
        <v>79</v>
      </c>
      <c r="C23" s="27">
        <v>0</v>
      </c>
      <c r="D23" s="28">
        <v>0</v>
      </c>
      <c r="E23" s="28">
        <v>266</v>
      </c>
      <c r="F23" s="28">
        <v>221</v>
      </c>
      <c r="G23" s="324">
        <v>39</v>
      </c>
      <c r="H23" s="228">
        <v>0</v>
      </c>
      <c r="J23" s="108">
        <f t="shared" si="11"/>
        <v>0</v>
      </c>
      <c r="K23" s="34">
        <f t="shared" si="12"/>
        <v>0</v>
      </c>
      <c r="L23" s="34">
        <f t="shared" si="13"/>
        <v>2.7521220568201463E-6</v>
      </c>
      <c r="M23" s="34">
        <f t="shared" si="14"/>
        <v>2.2491908917416998E-6</v>
      </c>
      <c r="N23" s="425">
        <f t="shared" si="15"/>
        <v>3.6362448693167625E-7</v>
      </c>
      <c r="O23" s="109">
        <f t="shared" si="16"/>
        <v>0</v>
      </c>
      <c r="Q23" s="193">
        <f t="shared" si="9"/>
        <v>-1</v>
      </c>
      <c r="R23" s="136">
        <f t="shared" si="8"/>
        <v>-3.6362448693167624E-5</v>
      </c>
      <c r="U23" s="44"/>
    </row>
    <row r="24" spans="1:25" s="18" customFormat="1" ht="20.100000000000001" customHeight="1" thickBot="1" x14ac:dyDescent="0.3">
      <c r="A24" s="71"/>
      <c r="B24" s="2" t="s">
        <v>81</v>
      </c>
      <c r="C24" s="72">
        <v>25701448</v>
      </c>
      <c r="D24" s="192">
        <v>24280677</v>
      </c>
      <c r="E24" s="192">
        <v>22512217</v>
      </c>
      <c r="F24" s="28">
        <v>21841490</v>
      </c>
      <c r="G24" s="324">
        <v>23124478</v>
      </c>
      <c r="H24" s="228">
        <v>23380026</v>
      </c>
      <c r="I24"/>
      <c r="J24" s="108">
        <f t="shared" si="11"/>
        <v>0.25931905099942237</v>
      </c>
      <c r="K24" s="34">
        <f t="shared" si="12"/>
        <v>0.23681987591355133</v>
      </c>
      <c r="L24" s="34">
        <f t="shared" si="13"/>
        <v>0.23291868027677243</v>
      </c>
      <c r="M24" s="34">
        <f t="shared" si="14"/>
        <v>0.22228814647089329</v>
      </c>
      <c r="N24" s="425">
        <f t="shared" si="15"/>
        <v>0.21560580636699578</v>
      </c>
      <c r="O24" s="109">
        <f t="shared" si="16"/>
        <v>0.21770705615067518</v>
      </c>
      <c r="P24"/>
      <c r="Q24" s="141">
        <f t="shared" si="9"/>
        <v>1.1050973777656733E-2</v>
      </c>
      <c r="R24" s="138">
        <f t="shared" si="8"/>
        <v>0.21012497836793986</v>
      </c>
      <c r="V24"/>
      <c r="W24"/>
      <c r="X24"/>
      <c r="Y24"/>
    </row>
    <row r="25" spans="1:25" ht="20.100000000000001" customHeight="1" thickBot="1" x14ac:dyDescent="0.3">
      <c r="A25" s="105" t="s">
        <v>27</v>
      </c>
      <c r="B25" s="130"/>
      <c r="C25" s="187">
        <f>C7+C16</f>
        <v>147163289</v>
      </c>
      <c r="D25" s="115">
        <f>D7+D16</f>
        <v>155031652</v>
      </c>
      <c r="E25" s="115">
        <f>E7+E16</f>
        <v>148990336</v>
      </c>
      <c r="F25" s="115">
        <f>F7+F16</f>
        <v>153690291</v>
      </c>
      <c r="G25" s="232">
        <f>G7+G16</f>
        <v>138726043</v>
      </c>
      <c r="H25" s="229">
        <f>H7+H16</f>
        <v>133221786</v>
      </c>
      <c r="J25" s="194">
        <f t="shared" ref="J25:O25" si="24">J7+J16</f>
        <v>1</v>
      </c>
      <c r="K25" s="197">
        <f t="shared" si="24"/>
        <v>1</v>
      </c>
      <c r="L25" s="197">
        <f t="shared" si="24"/>
        <v>1</v>
      </c>
      <c r="M25" s="197">
        <f t="shared" si="24"/>
        <v>1</v>
      </c>
      <c r="N25" s="233">
        <f t="shared" si="24"/>
        <v>1</v>
      </c>
      <c r="O25" s="234">
        <f t="shared" si="24"/>
        <v>1</v>
      </c>
      <c r="Q25" s="308">
        <f t="shared" si="9"/>
        <v>-3.967717150268605E-2</v>
      </c>
      <c r="R25" s="307">
        <f t="shared" si="8"/>
        <v>0</v>
      </c>
      <c r="U25" s="1"/>
    </row>
    <row r="26" spans="1:25" s="18" customFormat="1" ht="20.100000000000001" customHeight="1" x14ac:dyDescent="0.25">
      <c r="A26" s="71"/>
      <c r="B26" s="2" t="s">
        <v>75</v>
      </c>
      <c r="C26" s="27">
        <f>C8+C17</f>
        <v>84387165</v>
      </c>
      <c r="D26" s="28">
        <f>D8+D17</f>
        <v>90262204</v>
      </c>
      <c r="E26" s="28">
        <f>E8+E17</f>
        <v>88356524</v>
      </c>
      <c r="F26" s="28">
        <f t="shared" ref="F26" si="25">F8+F17</f>
        <v>93964865</v>
      </c>
      <c r="G26" s="324">
        <f>G8+G17</f>
        <v>84119273</v>
      </c>
      <c r="H26" s="228">
        <f>H8+H17</f>
        <v>79281605</v>
      </c>
      <c r="I26" s="13"/>
      <c r="J26" s="108">
        <f t="shared" ref="J26:J33" si="26">C26/$C$25</f>
        <v>0.57342538056484993</v>
      </c>
      <c r="K26" s="34">
        <f t="shared" ref="K26:K33" si="27">D26/$D$25</f>
        <v>0.58221790734707513</v>
      </c>
      <c r="L26" s="34">
        <f t="shared" ref="L26:L33" si="28">E26/$E$25</f>
        <v>0.59303526907946569</v>
      </c>
      <c r="M26" s="34">
        <f t="shared" ref="M26:M33" si="29">F26/$F$25</f>
        <v>0.6113910279472371</v>
      </c>
      <c r="N26" s="425">
        <f t="shared" ref="N26:N33" si="30">G26/$G$25</f>
        <v>0.60636972828526503</v>
      </c>
      <c r="O26" s="109">
        <f t="shared" ref="O26:O33" si="31">H26/$H$25</f>
        <v>0.59510990942577513</v>
      </c>
      <c r="P26"/>
      <c r="Q26" s="139">
        <f t="shared" si="9"/>
        <v>-5.750962683664658E-2</v>
      </c>
      <c r="R26" s="140">
        <f t="shared" si="8"/>
        <v>-1.1259818859489901</v>
      </c>
      <c r="U26" s="17"/>
      <c r="V26"/>
      <c r="W26"/>
      <c r="X26"/>
      <c r="Y26"/>
    </row>
    <row r="27" spans="1:25" s="18" customFormat="1" ht="20.100000000000001" customHeight="1" x14ac:dyDescent="0.25">
      <c r="A27" s="71"/>
      <c r="B27" s="2" t="s">
        <v>76</v>
      </c>
      <c r="C27" s="27">
        <f>C9+C18</f>
        <v>6052924</v>
      </c>
      <c r="D27" s="28">
        <f>D9+D18</f>
        <v>7273550</v>
      </c>
      <c r="E27" s="28">
        <f>E9+E18</f>
        <v>7775921</v>
      </c>
      <c r="F27" s="28">
        <f t="shared" ref="F27" si="32">F9+F18</f>
        <v>8824868</v>
      </c>
      <c r="G27" s="324">
        <f>G9+G18</f>
        <v>4705754</v>
      </c>
      <c r="H27" s="228">
        <f>H9+H18</f>
        <v>4280004</v>
      </c>
      <c r="I27" s="13"/>
      <c r="J27" s="108">
        <f t="shared" si="26"/>
        <v>4.1130665406642279E-2</v>
      </c>
      <c r="K27" s="34">
        <f t="shared" si="27"/>
        <v>4.691654837039342E-2</v>
      </c>
      <c r="L27" s="34">
        <f t="shared" si="28"/>
        <v>5.2190774306328166E-2</v>
      </c>
      <c r="M27" s="34">
        <f t="shared" si="29"/>
        <v>5.7419814502140544E-2</v>
      </c>
      <c r="N27" s="425">
        <f t="shared" si="30"/>
        <v>3.3921201082625849E-2</v>
      </c>
      <c r="O27" s="109">
        <f t="shared" si="31"/>
        <v>3.2126907531475367E-2</v>
      </c>
      <c r="P27"/>
      <c r="Q27" s="193">
        <f t="shared" si="9"/>
        <v>-9.0474342687696802E-2</v>
      </c>
      <c r="R27" s="136">
        <f t="shared" si="8"/>
        <v>-0.17942935511504818</v>
      </c>
      <c r="V27"/>
      <c r="W27"/>
      <c r="X27"/>
      <c r="Y27"/>
    </row>
    <row r="28" spans="1:25" ht="20.100000000000001" customHeight="1" x14ac:dyDescent="0.25">
      <c r="A28" s="71"/>
      <c r="B28" s="2" t="s">
        <v>83</v>
      </c>
      <c r="C28" s="27">
        <f>C10+C19</f>
        <v>34002</v>
      </c>
      <c r="D28" s="28">
        <f>D10+D19</f>
        <v>46873</v>
      </c>
      <c r="E28" s="28">
        <f>E10+E19</f>
        <v>70780</v>
      </c>
      <c r="F28" s="28">
        <f t="shared" ref="F28" si="33">F10+F19</f>
        <v>44134</v>
      </c>
      <c r="G28" s="324">
        <f>G10+G19</f>
        <v>39497</v>
      </c>
      <c r="H28" s="228">
        <f>H10+H19</f>
        <v>24658</v>
      </c>
      <c r="I28" s="13"/>
      <c r="J28" s="108">
        <f t="shared" si="26"/>
        <v>2.3104947049668072E-4</v>
      </c>
      <c r="K28" s="34">
        <f t="shared" si="27"/>
        <v>3.0234471087233205E-4</v>
      </c>
      <c r="L28" s="34">
        <f t="shared" si="28"/>
        <v>4.7506436927560188E-4</v>
      </c>
      <c r="M28" s="34">
        <f t="shared" si="29"/>
        <v>2.8716192618829774E-4</v>
      </c>
      <c r="N28" s="425">
        <f t="shared" si="30"/>
        <v>2.8471222234746505E-4</v>
      </c>
      <c r="O28" s="109">
        <f t="shared" si="31"/>
        <v>1.8508984709152601E-4</v>
      </c>
      <c r="Q28" s="193">
        <f t="shared" si="9"/>
        <v>-0.37569942020912983</v>
      </c>
      <c r="R28" s="136">
        <f t="shared" si="8"/>
        <v>-9.962237525593904E-3</v>
      </c>
      <c r="U28" s="1"/>
    </row>
    <row r="29" spans="1:25" s="18" customFormat="1" ht="20.100000000000001" customHeight="1" x14ac:dyDescent="0.25">
      <c r="A29" s="71"/>
      <c r="B29" s="2" t="s">
        <v>77</v>
      </c>
      <c r="C29" s="27">
        <f>C11+C20</f>
        <v>24801508</v>
      </c>
      <c r="D29" s="28">
        <f>D11+D20</f>
        <v>26136911</v>
      </c>
      <c r="E29" s="28">
        <f>E11+E20</f>
        <v>24148872</v>
      </c>
      <c r="F29" s="28">
        <f t="shared" ref="F29" si="34">F11+F20</f>
        <v>23447965</v>
      </c>
      <c r="G29" s="324">
        <f>G11+G20</f>
        <v>21576777</v>
      </c>
      <c r="H29" s="228">
        <f>H11+H20</f>
        <v>21177883</v>
      </c>
      <c r="I29" s="13"/>
      <c r="J29" s="108">
        <f t="shared" si="26"/>
        <v>0.16853053617196609</v>
      </c>
      <c r="K29" s="34">
        <f t="shared" si="27"/>
        <v>0.16859080492801559</v>
      </c>
      <c r="L29" s="34">
        <f t="shared" si="28"/>
        <v>0.16208347902510939</v>
      </c>
      <c r="M29" s="34">
        <f t="shared" si="29"/>
        <v>0.15256633875460618</v>
      </c>
      <c r="N29" s="425">
        <f t="shared" si="30"/>
        <v>0.15553515787947617</v>
      </c>
      <c r="O29" s="109">
        <f t="shared" si="31"/>
        <v>0.15896711518339801</v>
      </c>
      <c r="P29"/>
      <c r="Q29" s="193">
        <f t="shared" si="9"/>
        <v>-1.8487191112926644E-2</v>
      </c>
      <c r="R29" s="136">
        <f t="shared" si="8"/>
        <v>0.34319573039218454</v>
      </c>
      <c r="U29" s="17"/>
      <c r="V29"/>
      <c r="W29"/>
      <c r="X29"/>
      <c r="Y29"/>
    </row>
    <row r="30" spans="1:25" s="18" customFormat="1" ht="20.100000000000001" customHeight="1" x14ac:dyDescent="0.25">
      <c r="A30" s="71"/>
      <c r="B30" s="2" t="s">
        <v>78</v>
      </c>
      <c r="C30" s="27">
        <f>C12+C21</f>
        <v>5853989</v>
      </c>
      <c r="D30" s="28">
        <f>D12+D21</f>
        <v>6863512</v>
      </c>
      <c r="E30" s="28">
        <f>E12+E21</f>
        <v>5985805</v>
      </c>
      <c r="F30" s="28">
        <f t="shared" ref="F30:F31" si="35">F12+F21</f>
        <v>5207311</v>
      </c>
      <c r="G30" s="324">
        <f>G12+G21</f>
        <v>4916725</v>
      </c>
      <c r="H30" s="228">
        <f>H12+H21</f>
        <v>4865318</v>
      </c>
      <c r="I30" s="13"/>
      <c r="J30" s="108">
        <f t="shared" si="26"/>
        <v>3.9778867676707061E-2</v>
      </c>
      <c r="K30" s="34">
        <f t="shared" si="27"/>
        <v>4.4271682017553424E-2</v>
      </c>
      <c r="L30" s="34">
        <f t="shared" si="28"/>
        <v>4.0175793683692347E-2</v>
      </c>
      <c r="M30" s="34">
        <f t="shared" si="29"/>
        <v>3.3881847487685475E-2</v>
      </c>
      <c r="N30" s="425">
        <f t="shared" si="30"/>
        <v>3.5441975375885261E-2</v>
      </c>
      <c r="O30" s="109">
        <f t="shared" si="31"/>
        <v>3.652043818118457E-2</v>
      </c>
      <c r="P30"/>
      <c r="Q30" s="193">
        <f t="shared" si="9"/>
        <v>-1.0455536968205462E-2</v>
      </c>
      <c r="R30" s="136">
        <f t="shared" si="8"/>
        <v>0.10784628052993087</v>
      </c>
      <c r="V30"/>
      <c r="W30"/>
      <c r="X30"/>
      <c r="Y30"/>
    </row>
    <row r="31" spans="1:25" s="18" customFormat="1" ht="20.100000000000001" customHeight="1" x14ac:dyDescent="0.25">
      <c r="A31" s="71"/>
      <c r="B31" s="338" t="s">
        <v>101</v>
      </c>
      <c r="C31" s="27">
        <f>C13+C22</f>
        <v>0</v>
      </c>
      <c r="D31" s="28">
        <f>D13+D22</f>
        <v>0</v>
      </c>
      <c r="E31" s="28">
        <f>E13+E22</f>
        <v>0</v>
      </c>
      <c r="F31" s="28">
        <f t="shared" si="35"/>
        <v>0</v>
      </c>
      <c r="G31" s="324">
        <f>G13+G22</f>
        <v>0</v>
      </c>
      <c r="H31" s="228">
        <f>H13+H22</f>
        <v>17198</v>
      </c>
      <c r="I31" s="13"/>
      <c r="J31" s="108">
        <f t="shared" ref="J31" si="36">C31/$C$25</f>
        <v>0</v>
      </c>
      <c r="K31" s="34">
        <f t="shared" ref="K31" si="37">D31/$D$25</f>
        <v>0</v>
      </c>
      <c r="L31" s="34">
        <f t="shared" ref="L31" si="38">E31/$E$25</f>
        <v>0</v>
      </c>
      <c r="M31" s="34">
        <f t="shared" ref="M31" si="39">F31/$F$25</f>
        <v>0</v>
      </c>
      <c r="N31" s="425">
        <f t="shared" ref="N31" si="40">G31/$G$25</f>
        <v>0</v>
      </c>
      <c r="O31" s="109">
        <f t="shared" ref="O31" si="41">H31/$H$25</f>
        <v>1.2909299984913879E-4</v>
      </c>
      <c r="P31"/>
      <c r="Q31" s="193"/>
      <c r="R31" s="136">
        <f t="shared" ref="R31" si="42">(O31-N31)*100</f>
        <v>1.2909299984913879E-2</v>
      </c>
      <c r="V31"/>
      <c r="W31"/>
      <c r="X31"/>
      <c r="Y31"/>
    </row>
    <row r="32" spans="1:25" ht="20.100000000000001" customHeight="1" x14ac:dyDescent="0.25">
      <c r="A32" s="71"/>
      <c r="B32" s="2" t="s">
        <v>79</v>
      </c>
      <c r="C32" s="27">
        <f>C14+C23</f>
        <v>0</v>
      </c>
      <c r="D32" s="28">
        <f>D14+D23</f>
        <v>0</v>
      </c>
      <c r="E32" s="28">
        <f>E14+E23</f>
        <v>266</v>
      </c>
      <c r="F32" s="28">
        <f t="shared" ref="F32" si="43">F14+F23</f>
        <v>1385</v>
      </c>
      <c r="G32" s="324">
        <f>G14+G23</f>
        <v>576</v>
      </c>
      <c r="H32" s="228">
        <f>H14+H23</f>
        <v>0</v>
      </c>
      <c r="I32" s="13"/>
      <c r="J32" s="108">
        <f t="shared" si="26"/>
        <v>0</v>
      </c>
      <c r="K32" s="34">
        <f t="shared" si="27"/>
        <v>0</v>
      </c>
      <c r="L32" s="34">
        <f t="shared" si="28"/>
        <v>1.7853506954974583E-6</v>
      </c>
      <c r="M32" s="34">
        <f t="shared" si="29"/>
        <v>9.0116297587073987E-6</v>
      </c>
      <c r="N32" s="425">
        <f t="shared" si="30"/>
        <v>4.1520682601752004E-6</v>
      </c>
      <c r="O32" s="109">
        <f t="shared" si="31"/>
        <v>0</v>
      </c>
      <c r="Q32" s="193">
        <f t="shared" si="9"/>
        <v>-1</v>
      </c>
      <c r="R32" s="136">
        <f t="shared" si="8"/>
        <v>-4.1520682601752006E-4</v>
      </c>
      <c r="U32" s="1"/>
    </row>
    <row r="33" spans="1:25" s="18" customFormat="1" ht="20.100000000000001" customHeight="1" thickBot="1" x14ac:dyDescent="0.3">
      <c r="A33" s="189"/>
      <c r="B33" s="190" t="s">
        <v>81</v>
      </c>
      <c r="C33" s="72">
        <f>C15+C24</f>
        <v>26033701</v>
      </c>
      <c r="D33" s="192">
        <f>D15+D24</f>
        <v>24448602</v>
      </c>
      <c r="E33" s="192">
        <f>E15+E24</f>
        <v>22652168</v>
      </c>
      <c r="F33" s="192">
        <f t="shared" ref="F33" si="44">F15+F24</f>
        <v>22199763</v>
      </c>
      <c r="G33" s="423">
        <f>G15+G24</f>
        <v>23367441</v>
      </c>
      <c r="H33" s="303">
        <f>H15+H24</f>
        <v>23575120</v>
      </c>
      <c r="I33" s="13"/>
      <c r="J33" s="195">
        <f t="shared" si="26"/>
        <v>0.17690350070933791</v>
      </c>
      <c r="K33" s="111">
        <f t="shared" si="27"/>
        <v>0.15770071262609006</v>
      </c>
      <c r="L33" s="111">
        <f t="shared" si="28"/>
        <v>0.15203783418543335</v>
      </c>
      <c r="M33" s="111">
        <f t="shared" si="29"/>
        <v>0.14444479775238372</v>
      </c>
      <c r="N33" s="426">
        <f t="shared" si="30"/>
        <v>0.16844307308614001</v>
      </c>
      <c r="O33" s="305">
        <f t="shared" si="31"/>
        <v>0.17696144683122625</v>
      </c>
      <c r="P33"/>
      <c r="Q33" s="141">
        <f t="shared" si="9"/>
        <v>8.8875371505163954E-3</v>
      </c>
      <c r="R33" s="138">
        <f t="shared" si="8"/>
        <v>0.85183737450862385</v>
      </c>
      <c r="V33"/>
      <c r="W33"/>
      <c r="X33"/>
      <c r="Y33"/>
    </row>
    <row r="34" spans="1:25" s="18" customFormat="1" ht="20.100000000000001" customHeight="1" x14ac:dyDescent="0.25">
      <c r="A34"/>
      <c r="B34"/>
      <c r="C34" s="13"/>
      <c r="D34" s="13"/>
      <c r="E34" s="13"/>
      <c r="F34" s="13"/>
      <c r="G34"/>
      <c r="H34"/>
      <c r="I34"/>
      <c r="J34" s="331"/>
      <c r="K34"/>
      <c r="L34"/>
      <c r="M34"/>
      <c r="N34"/>
      <c r="O34"/>
      <c r="P34"/>
      <c r="Q34"/>
      <c r="R34"/>
      <c r="U34" s="17"/>
      <c r="V34"/>
      <c r="W34"/>
      <c r="X34"/>
      <c r="Y34"/>
    </row>
    <row r="35" spans="1:25" ht="19.5" customHeight="1" x14ac:dyDescent="0.25"/>
    <row r="36" spans="1:25" x14ac:dyDescent="0.25">
      <c r="A36" s="1" t="s">
        <v>30</v>
      </c>
      <c r="J36" s="1" t="s">
        <v>32</v>
      </c>
      <c r="Q36" s="1" t="str">
        <f>Q3</f>
        <v>VARIAÇÃO (JAN.-DEZ)</v>
      </c>
    </row>
    <row r="37" spans="1:25" ht="15.75" thickBot="1" x14ac:dyDescent="0.3"/>
    <row r="38" spans="1:25" ht="24" customHeight="1" x14ac:dyDescent="0.25">
      <c r="A38" s="477" t="s">
        <v>89</v>
      </c>
      <c r="B38" s="506"/>
      <c r="C38" s="479">
        <v>2016</v>
      </c>
      <c r="D38" s="481">
        <v>2017</v>
      </c>
      <c r="E38" s="481">
        <v>2018</v>
      </c>
      <c r="F38" s="508">
        <v>2019</v>
      </c>
      <c r="G38" s="481">
        <f>G5</f>
        <v>2020</v>
      </c>
      <c r="H38" s="475">
        <v>2021</v>
      </c>
      <c r="J38" s="502">
        <v>2016</v>
      </c>
      <c r="K38" s="481">
        <v>2017</v>
      </c>
      <c r="L38" s="481">
        <v>2018</v>
      </c>
      <c r="M38" s="508">
        <v>2019</v>
      </c>
      <c r="N38" s="481">
        <f>G5</f>
        <v>2020</v>
      </c>
      <c r="O38" s="475">
        <v>2021</v>
      </c>
      <c r="Q38" s="504" t="s">
        <v>93</v>
      </c>
      <c r="R38" s="505"/>
    </row>
    <row r="39" spans="1:25" ht="20.25" customHeight="1" thickBot="1" x14ac:dyDescent="0.3">
      <c r="A39" s="478"/>
      <c r="B39" s="507"/>
      <c r="C39" s="490"/>
      <c r="D39" s="489"/>
      <c r="E39" s="489"/>
      <c r="F39" s="509"/>
      <c r="G39" s="489">
        <v>2020</v>
      </c>
      <c r="H39" s="499">
        <v>2021</v>
      </c>
      <c r="J39" s="503"/>
      <c r="K39" s="489"/>
      <c r="L39" s="489"/>
      <c r="M39" s="509"/>
      <c r="N39" s="489">
        <v>2020</v>
      </c>
      <c r="O39" s="499">
        <v>2021</v>
      </c>
      <c r="Q39" s="164" t="s">
        <v>0</v>
      </c>
      <c r="R39" s="64" t="s">
        <v>45</v>
      </c>
    </row>
    <row r="40" spans="1:25" ht="19.5" customHeight="1" thickBot="1" x14ac:dyDescent="0.3">
      <c r="A40" s="22" t="s">
        <v>44</v>
      </c>
      <c r="B40" s="23"/>
      <c r="C40" s="29">
        <v>209541598</v>
      </c>
      <c r="D40" s="30">
        <v>229381261</v>
      </c>
      <c r="E40" s="30">
        <v>222717428</v>
      </c>
      <c r="F40" s="30">
        <v>237232488</v>
      </c>
      <c r="G40" s="410">
        <v>134437905</v>
      </c>
      <c r="H40" s="237">
        <v>111269086</v>
      </c>
      <c r="I40" s="1"/>
      <c r="J40" s="198">
        <f t="shared" ref="J40:O40" si="45">C40/C58</f>
        <v>0.64469468516788675</v>
      </c>
      <c r="K40" s="37">
        <f t="shared" si="45"/>
        <v>0.65202228069943247</v>
      </c>
      <c r="L40" s="37">
        <f t="shared" si="45"/>
        <v>0.6319365208121398</v>
      </c>
      <c r="M40" s="37">
        <f t="shared" si="45"/>
        <v>0.64386421869758337</v>
      </c>
      <c r="N40" s="424">
        <f t="shared" si="45"/>
        <v>0.48409786470985144</v>
      </c>
      <c r="O40" s="304">
        <f t="shared" si="45"/>
        <v>0.43649659657940382</v>
      </c>
      <c r="P40" s="1"/>
      <c r="Q40" s="95">
        <f t="shared" ref="Q40:Q45" si="46">(H40-G40)/G40</f>
        <v>-0.17233844130492809</v>
      </c>
      <c r="R40" s="133">
        <f>(O40-N40)*100</f>
        <v>-4.7601268130447627</v>
      </c>
    </row>
    <row r="41" spans="1:25" ht="19.5" customHeight="1" x14ac:dyDescent="0.25">
      <c r="A41" s="71"/>
      <c r="B41" s="188" t="s">
        <v>75</v>
      </c>
      <c r="C41" s="27">
        <v>132183304</v>
      </c>
      <c r="D41" s="28">
        <v>140122384</v>
      </c>
      <c r="E41" s="28">
        <v>140440479</v>
      </c>
      <c r="F41" s="28">
        <v>149905730</v>
      </c>
      <c r="G41" s="324">
        <v>84697491</v>
      </c>
      <c r="H41" s="228">
        <v>68340962</v>
      </c>
      <c r="J41" s="108">
        <f t="shared" ref="J41:J48" si="47">C41/$C$40</f>
        <v>0.63082130355806487</v>
      </c>
      <c r="K41" s="34">
        <f t="shared" ref="K41:K48" si="48">D41/$D$40</f>
        <v>0.6108711033723021</v>
      </c>
      <c r="L41" s="34">
        <f t="shared" ref="L41:L48" si="49">E41/$E$40</f>
        <v>0.63057696140420583</v>
      </c>
      <c r="M41" s="34">
        <f t="shared" ref="M41:M48" si="50">F41/$F$40</f>
        <v>0.63189376490457749</v>
      </c>
      <c r="N41" s="425">
        <f>G41/$G$40</f>
        <v>0.63001198211174148</v>
      </c>
      <c r="O41" s="109">
        <f>H41/$H$40</f>
        <v>0.61419541093381502</v>
      </c>
      <c r="Q41" s="139">
        <f t="shared" si="46"/>
        <v>-0.19311704286494152</v>
      </c>
      <c r="R41" s="140">
        <f t="shared" ref="R41:R66" si="51">(O41-N41)*100</f>
        <v>-1.5816571177926453</v>
      </c>
    </row>
    <row r="42" spans="1:25" ht="19.5" customHeight="1" x14ac:dyDescent="0.25">
      <c r="A42" s="71"/>
      <c r="B42" s="188" t="s">
        <v>76</v>
      </c>
      <c r="C42" s="27">
        <v>28920922</v>
      </c>
      <c r="D42" s="28">
        <v>35755277</v>
      </c>
      <c r="E42" s="28">
        <v>35929448</v>
      </c>
      <c r="F42" s="28">
        <v>39169486</v>
      </c>
      <c r="G42" s="324">
        <v>19125156</v>
      </c>
      <c r="H42" s="228">
        <v>17639465</v>
      </c>
      <c r="J42" s="108">
        <f t="shared" si="47"/>
        <v>0.13801995535034528</v>
      </c>
      <c r="K42" s="34">
        <f t="shared" si="48"/>
        <v>0.15587706181456557</v>
      </c>
      <c r="L42" s="34">
        <f t="shared" si="49"/>
        <v>0.16132301958874992</v>
      </c>
      <c r="M42" s="34">
        <f t="shared" si="50"/>
        <v>0.16511012606334086</v>
      </c>
      <c r="N42" s="425">
        <f t="shared" ref="N42:N48" si="52">G42/$G$40</f>
        <v>0.14226014605032711</v>
      </c>
      <c r="O42" s="109">
        <f t="shared" ref="O42:O48" si="53">H42/$H$40</f>
        <v>0.15852979146427068</v>
      </c>
      <c r="Q42" s="193">
        <f t="shared" si="46"/>
        <v>-7.7682555896537525E-2</v>
      </c>
      <c r="R42" s="136">
        <f t="shared" si="51"/>
        <v>1.6269645413943574</v>
      </c>
    </row>
    <row r="43" spans="1:25" ht="19.5" customHeight="1" x14ac:dyDescent="0.25">
      <c r="A43" s="71"/>
      <c r="B43" s="188" t="s">
        <v>83</v>
      </c>
      <c r="C43" s="27">
        <v>40804</v>
      </c>
      <c r="D43" s="28">
        <v>80734</v>
      </c>
      <c r="E43" s="28">
        <v>122357</v>
      </c>
      <c r="F43" s="28">
        <v>61080</v>
      </c>
      <c r="G43" s="324">
        <v>51146</v>
      </c>
      <c r="H43" s="228">
        <v>33253</v>
      </c>
      <c r="J43" s="108">
        <f t="shared" si="47"/>
        <v>1.9472983116221152E-4</v>
      </c>
      <c r="K43" s="34">
        <f t="shared" si="48"/>
        <v>3.5196423477678939E-4</v>
      </c>
      <c r="L43" s="34">
        <f t="shared" si="49"/>
        <v>5.4938224232725966E-4</v>
      </c>
      <c r="M43" s="34">
        <f t="shared" si="50"/>
        <v>2.5746895172300347E-4</v>
      </c>
      <c r="N43" s="425">
        <f t="shared" si="52"/>
        <v>3.8044329833911053E-4</v>
      </c>
      <c r="O43" s="109">
        <f t="shared" si="53"/>
        <v>2.9885209985458137E-4</v>
      </c>
      <c r="Q43" s="193">
        <f t="shared" si="46"/>
        <v>-0.34984162984397604</v>
      </c>
      <c r="R43" s="136">
        <f t="shared" si="51"/>
        <v>-8.159119848452915E-3</v>
      </c>
    </row>
    <row r="44" spans="1:25" ht="19.5" customHeight="1" x14ac:dyDescent="0.25">
      <c r="A44" s="71"/>
      <c r="B44" s="188" t="s">
        <v>77</v>
      </c>
      <c r="C44" s="27">
        <v>40393076</v>
      </c>
      <c r="D44" s="28">
        <v>43585944</v>
      </c>
      <c r="E44" s="28">
        <v>36137872</v>
      </c>
      <c r="F44" s="28">
        <v>38548621</v>
      </c>
      <c r="G44" s="324">
        <v>24892469</v>
      </c>
      <c r="H44" s="228">
        <v>20855240</v>
      </c>
      <c r="J44" s="108">
        <f t="shared" si="47"/>
        <v>0.1927687694736393</v>
      </c>
      <c r="K44" s="34">
        <f t="shared" si="48"/>
        <v>0.19001527766472606</v>
      </c>
      <c r="L44" s="34">
        <f t="shared" si="49"/>
        <v>0.16225884217736206</v>
      </c>
      <c r="M44" s="34">
        <f t="shared" si="50"/>
        <v>0.16249300981069675</v>
      </c>
      <c r="N44" s="425">
        <f t="shared" si="52"/>
        <v>0.18515960212263052</v>
      </c>
      <c r="O44" s="109">
        <f t="shared" si="53"/>
        <v>0.18743067593814872</v>
      </c>
      <c r="Q44" s="193">
        <f t="shared" si="46"/>
        <v>-0.16218676419763745</v>
      </c>
      <c r="R44" s="136">
        <f t="shared" si="51"/>
        <v>0.22710738155181931</v>
      </c>
    </row>
    <row r="45" spans="1:25" ht="19.5" customHeight="1" x14ac:dyDescent="0.25">
      <c r="A45" s="71"/>
      <c r="B45" s="2" t="s">
        <v>78</v>
      </c>
      <c r="C45" s="27">
        <v>7382149</v>
      </c>
      <c r="D45" s="28">
        <v>9249131</v>
      </c>
      <c r="E45" s="28">
        <v>9711674</v>
      </c>
      <c r="F45" s="28">
        <v>8790522</v>
      </c>
      <c r="G45" s="324">
        <v>5187559</v>
      </c>
      <c r="H45" s="228">
        <v>3775659</v>
      </c>
      <c r="J45" s="108">
        <f t="shared" si="47"/>
        <v>3.5229992853256759E-2</v>
      </c>
      <c r="K45" s="34">
        <f t="shared" si="48"/>
        <v>4.0322086292829303E-2</v>
      </c>
      <c r="L45" s="34">
        <f t="shared" si="49"/>
        <v>4.3605361678296678E-2</v>
      </c>
      <c r="M45" s="34">
        <f t="shared" si="50"/>
        <v>3.7054461107367383E-2</v>
      </c>
      <c r="N45" s="425">
        <f t="shared" si="52"/>
        <v>3.8587026478878857E-2</v>
      </c>
      <c r="O45" s="109">
        <f t="shared" si="53"/>
        <v>3.3932686388742334E-2</v>
      </c>
      <c r="Q45" s="193">
        <f t="shared" si="46"/>
        <v>-0.27217039844751645</v>
      </c>
      <c r="R45" s="136">
        <f t="shared" si="51"/>
        <v>-0.46543400901365228</v>
      </c>
    </row>
    <row r="46" spans="1:25" ht="19.5" customHeight="1" x14ac:dyDescent="0.25">
      <c r="A46" s="71"/>
      <c r="B46" s="511" t="s">
        <v>101</v>
      </c>
      <c r="C46" s="27">
        <v>0</v>
      </c>
      <c r="D46" s="28">
        <v>0</v>
      </c>
      <c r="E46" s="28">
        <v>0</v>
      </c>
      <c r="F46" s="28">
        <v>0</v>
      </c>
      <c r="G46" s="324">
        <v>0</v>
      </c>
      <c r="H46" s="228">
        <v>36513</v>
      </c>
      <c r="J46" s="108">
        <f t="shared" ref="J46:J47" si="54">C46/$C$40</f>
        <v>0</v>
      </c>
      <c r="K46" s="34">
        <f t="shared" ref="K46:K47" si="55">D46/$D$40</f>
        <v>0</v>
      </c>
      <c r="L46" s="34">
        <f t="shared" ref="L46:L47" si="56">E46/$E$40</f>
        <v>0</v>
      </c>
      <c r="M46" s="34">
        <f t="shared" ref="M46:M47" si="57">F46/$F$40</f>
        <v>0</v>
      </c>
      <c r="N46" s="425">
        <f t="shared" ref="N46:N47" si="58">G46/$G$40</f>
        <v>0</v>
      </c>
      <c r="O46" s="109">
        <f t="shared" ref="O46:O47" si="59">H46/$H$40</f>
        <v>3.2815044423030492E-4</v>
      </c>
      <c r="Q46" s="193" t="e">
        <f t="shared" ref="Q46:Q47" si="60">(H46-G46)/G46</f>
        <v>#DIV/0!</v>
      </c>
      <c r="R46" s="136">
        <f t="shared" ref="R46:R47" si="61">(O46-N46)*100</f>
        <v>3.2815044423030494E-2</v>
      </c>
    </row>
    <row r="47" spans="1:25" ht="19.5" customHeight="1" x14ac:dyDescent="0.25">
      <c r="A47" s="71"/>
      <c r="B47" s="2" t="s">
        <v>79</v>
      </c>
      <c r="C47" s="27">
        <v>0</v>
      </c>
      <c r="D47" s="28">
        <v>0</v>
      </c>
      <c r="E47" s="28">
        <v>0</v>
      </c>
      <c r="F47" s="28">
        <v>4200</v>
      </c>
      <c r="G47" s="324">
        <v>1939</v>
      </c>
      <c r="H47" s="228">
        <v>0</v>
      </c>
      <c r="J47" s="108">
        <f t="shared" si="54"/>
        <v>0</v>
      </c>
      <c r="K47" s="34">
        <f t="shared" si="55"/>
        <v>0</v>
      </c>
      <c r="L47" s="34">
        <f t="shared" si="56"/>
        <v>0</v>
      </c>
      <c r="M47" s="34">
        <f t="shared" si="57"/>
        <v>1.7704151886650533E-5</v>
      </c>
      <c r="N47" s="425">
        <f t="shared" si="58"/>
        <v>1.4423015592217092E-5</v>
      </c>
      <c r="O47" s="109">
        <f t="shared" si="59"/>
        <v>0</v>
      </c>
      <c r="Q47" s="193">
        <f t="shared" si="60"/>
        <v>-1</v>
      </c>
      <c r="R47" s="136">
        <f t="shared" si="61"/>
        <v>-1.4423015592217091E-3</v>
      </c>
    </row>
    <row r="48" spans="1:25" ht="19.5" customHeight="1" thickBot="1" x14ac:dyDescent="0.3">
      <c r="A48" s="71"/>
      <c r="B48" s="2" t="s">
        <v>81</v>
      </c>
      <c r="C48" s="27">
        <v>621343</v>
      </c>
      <c r="D48" s="28">
        <v>587791</v>
      </c>
      <c r="E48" s="28">
        <v>375598</v>
      </c>
      <c r="F48" s="28">
        <v>752849</v>
      </c>
      <c r="G48" s="324">
        <v>482145</v>
      </c>
      <c r="H48" s="228">
        <v>587994</v>
      </c>
      <c r="J48" s="108">
        <f t="shared" si="47"/>
        <v>2.9652489335315656E-3</v>
      </c>
      <c r="K48" s="34">
        <f t="shared" si="48"/>
        <v>2.5625066208002055E-3</v>
      </c>
      <c r="L48" s="34">
        <f t="shared" si="49"/>
        <v>1.686432909058199E-3</v>
      </c>
      <c r="M48" s="34">
        <f t="shared" si="50"/>
        <v>3.1734650104078494E-3</v>
      </c>
      <c r="N48" s="425">
        <f t="shared" si="52"/>
        <v>3.5863769224907215E-3</v>
      </c>
      <c r="O48" s="109">
        <f t="shared" si="53"/>
        <v>5.2844327309384031E-3</v>
      </c>
      <c r="Q48" s="141">
        <f t="shared" ref="Q48:Q66" si="62">(H48-G48)/G48</f>
        <v>0.21953769094359579</v>
      </c>
      <c r="R48" s="138">
        <f t="shared" si="51"/>
        <v>0.16980558084476816</v>
      </c>
    </row>
    <row r="49" spans="1:18" ht="19.5" customHeight="1" thickBot="1" x14ac:dyDescent="0.3">
      <c r="A49" s="22" t="s">
        <v>43</v>
      </c>
      <c r="B49" s="23"/>
      <c r="C49" s="29">
        <v>115482949</v>
      </c>
      <c r="D49" s="30">
        <v>122418467</v>
      </c>
      <c r="E49" s="30">
        <v>129718965</v>
      </c>
      <c r="F49" s="30">
        <v>131218625</v>
      </c>
      <c r="G49" s="412">
        <v>143270209</v>
      </c>
      <c r="H49" s="215">
        <v>143644897</v>
      </c>
      <c r="I49" s="1"/>
      <c r="J49" s="198">
        <f>C49/C58</f>
        <v>0.35530531483211331</v>
      </c>
      <c r="K49" s="37">
        <f>D49/D58</f>
        <v>0.34797771930056753</v>
      </c>
      <c r="L49" s="37">
        <f>E49/E58</f>
        <v>0.36806347918786014</v>
      </c>
      <c r="M49" s="37">
        <f>F49/F58</f>
        <v>0.35613578130241663</v>
      </c>
      <c r="N49" s="424">
        <f t="shared" ref="N49:O49" si="63">G49/G58</f>
        <v>0.51590213529014861</v>
      </c>
      <c r="O49" s="304">
        <f t="shared" si="63"/>
        <v>0.56350340342059624</v>
      </c>
      <c r="P49" s="1"/>
      <c r="Q49" s="95">
        <f t="shared" si="62"/>
        <v>2.6152540895644258E-3</v>
      </c>
      <c r="R49" s="133">
        <f t="shared" si="51"/>
        <v>4.7601268130447627</v>
      </c>
    </row>
    <row r="50" spans="1:18" ht="19.5" customHeight="1" x14ac:dyDescent="0.25">
      <c r="A50" s="71"/>
      <c r="B50" s="2" t="s">
        <v>75</v>
      </c>
      <c r="C50" s="27">
        <v>57074085</v>
      </c>
      <c r="D50" s="28">
        <v>61969326</v>
      </c>
      <c r="E50" s="28">
        <v>67200356</v>
      </c>
      <c r="F50" s="28">
        <v>70053231</v>
      </c>
      <c r="G50" s="324">
        <v>80440606</v>
      </c>
      <c r="H50" s="228">
        <v>79099508</v>
      </c>
      <c r="J50" s="108">
        <f t="shared" ref="J50:J57" si="64">C50/$C$49</f>
        <v>0.49422088277291915</v>
      </c>
      <c r="K50" s="34">
        <f t="shared" ref="K50:K57" si="65">D50/$D$49</f>
        <v>0.5062089692725853</v>
      </c>
      <c r="L50" s="34">
        <f t="shared" ref="L50:L57" si="66">E50/$E$49</f>
        <v>0.51804573063005865</v>
      </c>
      <c r="M50" s="34">
        <f t="shared" ref="M50:M57" si="67">F50/$F$49</f>
        <v>0.53386652237820664</v>
      </c>
      <c r="N50" s="425">
        <f>G50/$G$49</f>
        <v>0.56146079887410505</v>
      </c>
      <c r="O50" s="109">
        <f>H50/$H$49</f>
        <v>0.55066006277967539</v>
      </c>
      <c r="Q50" s="139">
        <f t="shared" si="62"/>
        <v>-1.6671903242499193E-2</v>
      </c>
      <c r="R50" s="140">
        <f t="shared" si="51"/>
        <v>-1.0800736094429664</v>
      </c>
    </row>
    <row r="51" spans="1:18" ht="19.5" customHeight="1" x14ac:dyDescent="0.25">
      <c r="A51" s="71"/>
      <c r="B51" s="2" t="s">
        <v>76</v>
      </c>
      <c r="C51" s="27">
        <v>205712</v>
      </c>
      <c r="D51" s="28">
        <v>156591</v>
      </c>
      <c r="E51" s="28">
        <v>30322</v>
      </c>
      <c r="F51" s="28">
        <v>58813</v>
      </c>
      <c r="G51" s="324">
        <v>38687</v>
      </c>
      <c r="H51" s="228">
        <v>26284</v>
      </c>
      <c r="J51" s="108">
        <f t="shared" si="64"/>
        <v>1.7813192491300165E-3</v>
      </c>
      <c r="K51" s="34">
        <f t="shared" si="65"/>
        <v>1.2791452453002864E-3</v>
      </c>
      <c r="L51" s="34">
        <f t="shared" si="66"/>
        <v>2.3375147959282593E-4</v>
      </c>
      <c r="M51" s="34">
        <f t="shared" si="67"/>
        <v>4.4820619024166729E-4</v>
      </c>
      <c r="N51" s="425">
        <f t="shared" ref="N51:N57" si="68">G51/$G$49</f>
        <v>2.7002822338313194E-4</v>
      </c>
      <c r="O51" s="109">
        <f t="shared" ref="O51:O57" si="69">H51/$H$49</f>
        <v>1.8297900272781705E-4</v>
      </c>
      <c r="Q51" s="193">
        <f t="shared" si="62"/>
        <v>-0.32059865070954069</v>
      </c>
      <c r="R51" s="136">
        <f t="shared" si="51"/>
        <v>-8.7049220655314886E-3</v>
      </c>
    </row>
    <row r="52" spans="1:18" ht="19.5" customHeight="1" x14ac:dyDescent="0.25">
      <c r="A52" s="71"/>
      <c r="B52" s="2" t="s">
        <v>83</v>
      </c>
      <c r="C52" s="27">
        <v>0</v>
      </c>
      <c r="D52" s="28">
        <v>0</v>
      </c>
      <c r="E52" s="28">
        <v>0</v>
      </c>
      <c r="F52" s="28">
        <v>236</v>
      </c>
      <c r="G52" s="324">
        <v>2490</v>
      </c>
      <c r="H52" s="228">
        <v>161</v>
      </c>
      <c r="J52" s="108">
        <f t="shared" si="64"/>
        <v>0</v>
      </c>
      <c r="K52" s="34">
        <f t="shared" si="65"/>
        <v>0</v>
      </c>
      <c r="L52" s="34">
        <f t="shared" si="66"/>
        <v>0</v>
      </c>
      <c r="M52" s="34">
        <f t="shared" si="67"/>
        <v>1.7985251712552239E-6</v>
      </c>
      <c r="N52" s="425">
        <f t="shared" si="68"/>
        <v>1.7379747104298563E-5</v>
      </c>
      <c r="O52" s="109">
        <f t="shared" si="69"/>
        <v>1.1208194886310511E-6</v>
      </c>
      <c r="Q52" s="193">
        <f t="shared" si="62"/>
        <v>-0.93534136546184743</v>
      </c>
      <c r="R52" s="136">
        <f t="shared" si="51"/>
        <v>-1.6258927615667512E-3</v>
      </c>
    </row>
    <row r="53" spans="1:18" ht="19.5" customHeight="1" x14ac:dyDescent="0.25">
      <c r="A53" s="71"/>
      <c r="B53" s="2" t="s">
        <v>77</v>
      </c>
      <c r="C53" s="27">
        <v>33584523</v>
      </c>
      <c r="D53" s="28">
        <v>36099866</v>
      </c>
      <c r="E53" s="28">
        <v>36111331</v>
      </c>
      <c r="F53" s="28">
        <v>35650257</v>
      </c>
      <c r="G53" s="324">
        <v>37467931</v>
      </c>
      <c r="H53" s="228">
        <v>39471764</v>
      </c>
      <c r="J53" s="108">
        <f t="shared" si="64"/>
        <v>0.29081802370668591</v>
      </c>
      <c r="K53" s="34">
        <f t="shared" si="65"/>
        <v>0.29488905460644266</v>
      </c>
      <c r="L53" s="34">
        <f t="shared" si="66"/>
        <v>0.27838127601465212</v>
      </c>
      <c r="M53" s="34">
        <f t="shared" si="67"/>
        <v>0.27168595159414299</v>
      </c>
      <c r="N53" s="425">
        <f t="shared" si="68"/>
        <v>0.26151934349450134</v>
      </c>
      <c r="O53" s="109">
        <f t="shared" si="69"/>
        <v>0.27478709529096601</v>
      </c>
      <c r="Q53" s="193">
        <f t="shared" si="62"/>
        <v>5.3481282433236035E-2</v>
      </c>
      <c r="R53" s="136">
        <f t="shared" si="51"/>
        <v>1.3267751796464666</v>
      </c>
    </row>
    <row r="54" spans="1:18" ht="19.5" customHeight="1" x14ac:dyDescent="0.25">
      <c r="A54" s="71"/>
      <c r="B54" s="2" t="s">
        <v>78</v>
      </c>
      <c r="C54" s="27">
        <v>3838992</v>
      </c>
      <c r="D54" s="28">
        <v>4275984</v>
      </c>
      <c r="E54" s="28">
        <v>3974044</v>
      </c>
      <c r="F54" s="28">
        <v>3420997</v>
      </c>
      <c r="G54" s="324">
        <v>3838142</v>
      </c>
      <c r="H54" s="228">
        <v>4026850</v>
      </c>
      <c r="J54" s="108">
        <f t="shared" si="64"/>
        <v>3.3242933552034594E-2</v>
      </c>
      <c r="K54" s="34">
        <f t="shared" si="65"/>
        <v>3.4929239883391125E-2</v>
      </c>
      <c r="L54" s="34">
        <f t="shared" si="66"/>
        <v>3.0635797934403811E-2</v>
      </c>
      <c r="M54" s="34">
        <f t="shared" si="67"/>
        <v>2.6070971251222912E-2</v>
      </c>
      <c r="N54" s="425">
        <f t="shared" si="68"/>
        <v>2.67895330563802E-2</v>
      </c>
      <c r="O54" s="109">
        <f t="shared" si="69"/>
        <v>2.8033366197477937E-2</v>
      </c>
      <c r="Q54" s="193">
        <f t="shared" si="62"/>
        <v>4.9166497748129173E-2</v>
      </c>
      <c r="R54" s="136">
        <f t="shared" si="51"/>
        <v>0.12438331410977374</v>
      </c>
    </row>
    <row r="55" spans="1:18" ht="19.5" customHeight="1" x14ac:dyDescent="0.25">
      <c r="A55" s="71"/>
      <c r="B55" s="338" t="s">
        <v>101</v>
      </c>
      <c r="C55" s="27">
        <v>0</v>
      </c>
      <c r="D55" s="28">
        <v>0</v>
      </c>
      <c r="E55" s="28">
        <v>0</v>
      </c>
      <c r="F55" s="28">
        <v>0</v>
      </c>
      <c r="G55" s="324">
        <v>0</v>
      </c>
      <c r="H55" s="228">
        <v>58004</v>
      </c>
      <c r="J55" s="108">
        <f t="shared" ref="J55:J56" si="70">C55/$C$49</f>
        <v>0</v>
      </c>
      <c r="K55" s="34">
        <f t="shared" ref="K55:K56" si="71">D55/$D$49</f>
        <v>0</v>
      </c>
      <c r="L55" s="34">
        <f t="shared" ref="L55:L56" si="72">E55/$E$49</f>
        <v>0</v>
      </c>
      <c r="M55" s="34">
        <f t="shared" ref="M55:M56" si="73">F55/$F$49</f>
        <v>0</v>
      </c>
      <c r="N55" s="425">
        <f t="shared" ref="N55:N56" si="74">G55/$G$49</f>
        <v>0</v>
      </c>
      <c r="O55" s="109">
        <f t="shared" ref="O55:O56" si="75">H55/$H$49</f>
        <v>4.0380132682332602E-4</v>
      </c>
      <c r="Q55" s="193"/>
      <c r="R55" s="136">
        <f t="shared" ref="R55:R56" si="76">(O55-N55)*100</f>
        <v>4.0380132682332599E-2</v>
      </c>
    </row>
    <row r="56" spans="1:18" ht="19.5" customHeight="1" x14ac:dyDescent="0.25">
      <c r="A56" s="71"/>
      <c r="B56" s="2" t="s">
        <v>79</v>
      </c>
      <c r="C56" s="27">
        <v>0</v>
      </c>
      <c r="D56" s="28">
        <v>0</v>
      </c>
      <c r="E56" s="28">
        <v>456</v>
      </c>
      <c r="F56" s="28">
        <v>373</v>
      </c>
      <c r="G56" s="324">
        <v>65</v>
      </c>
      <c r="H56" s="228">
        <v>0</v>
      </c>
      <c r="J56" s="108">
        <f t="shared" si="70"/>
        <v>0</v>
      </c>
      <c r="K56" s="34">
        <f t="shared" si="71"/>
        <v>0</v>
      </c>
      <c r="L56" s="34">
        <f t="shared" si="72"/>
        <v>3.5152916923134564E-6</v>
      </c>
      <c r="M56" s="34">
        <f t="shared" si="73"/>
        <v>2.8425842749076208E-6</v>
      </c>
      <c r="N56" s="425">
        <f t="shared" si="74"/>
        <v>4.5368817742144843E-7</v>
      </c>
      <c r="O56" s="109">
        <f t="shared" si="75"/>
        <v>0</v>
      </c>
      <c r="Q56" s="193">
        <f t="shared" ref="Q55:Q56" si="77">(H56-G56)/G56</f>
        <v>-1</v>
      </c>
      <c r="R56" s="136">
        <f t="shared" si="76"/>
        <v>-4.5368817742144842E-5</v>
      </c>
    </row>
    <row r="57" spans="1:18" ht="19.5" customHeight="1" thickBot="1" x14ac:dyDescent="0.3">
      <c r="A57" s="71"/>
      <c r="B57" s="2" t="s">
        <v>81</v>
      </c>
      <c r="C57" s="72">
        <v>20779637</v>
      </c>
      <c r="D57" s="192">
        <v>19916700</v>
      </c>
      <c r="E57" s="192">
        <v>22402456</v>
      </c>
      <c r="F57" s="28">
        <v>22034718</v>
      </c>
      <c r="G57" s="324">
        <v>21482288</v>
      </c>
      <c r="H57" s="228">
        <v>20962326</v>
      </c>
      <c r="J57" s="108">
        <f t="shared" si="64"/>
        <v>0.17993684071923033</v>
      </c>
      <c r="K57" s="34">
        <f t="shared" si="65"/>
        <v>0.16269359099228059</v>
      </c>
      <c r="L57" s="34">
        <f t="shared" si="66"/>
        <v>0.17269992864960032</v>
      </c>
      <c r="M57" s="34">
        <f t="shared" si="67"/>
        <v>0.16792370747673968</v>
      </c>
      <c r="N57" s="425">
        <f t="shared" si="68"/>
        <v>0.1499424629163485</v>
      </c>
      <c r="O57" s="109">
        <f t="shared" si="69"/>
        <v>0.1459315745828409</v>
      </c>
      <c r="Q57" s="141">
        <f t="shared" si="62"/>
        <v>-2.4204218842983578E-2</v>
      </c>
      <c r="R57" s="138">
        <f t="shared" si="51"/>
        <v>-0.40108883335076007</v>
      </c>
    </row>
    <row r="58" spans="1:18" ht="19.5" customHeight="1" thickBot="1" x14ac:dyDescent="0.3">
      <c r="A58" s="105" t="s">
        <v>27</v>
      </c>
      <c r="B58" s="130"/>
      <c r="C58" s="187">
        <f>C40+C49</f>
        <v>325024547</v>
      </c>
      <c r="D58" s="115">
        <f>D40+D49</f>
        <v>351799728</v>
      </c>
      <c r="E58" s="115">
        <f>E40+E49</f>
        <v>352436393</v>
      </c>
      <c r="F58" s="115">
        <f t="shared" ref="F58" si="78">F40+F49</f>
        <v>368451113</v>
      </c>
      <c r="G58" s="232">
        <f>G40+G49</f>
        <v>277708114</v>
      </c>
      <c r="H58" s="229">
        <f>H40+H49</f>
        <v>254913983</v>
      </c>
      <c r="J58" s="194">
        <f>J40+J49</f>
        <v>1</v>
      </c>
      <c r="K58" s="197">
        <f>K40+K49</f>
        <v>1</v>
      </c>
      <c r="L58" s="197">
        <f>L40+L49</f>
        <v>1</v>
      </c>
      <c r="M58" s="197">
        <f>M40+M49</f>
        <v>1</v>
      </c>
      <c r="N58" s="233">
        <f>N49+N40</f>
        <v>1</v>
      </c>
      <c r="O58" s="234">
        <f>O49+O40</f>
        <v>1</v>
      </c>
      <c r="Q58" s="308">
        <f t="shared" si="62"/>
        <v>-8.2079456274007173E-2</v>
      </c>
      <c r="R58" s="307">
        <f t="shared" si="51"/>
        <v>0</v>
      </c>
    </row>
    <row r="59" spans="1:18" ht="19.5" customHeight="1" x14ac:dyDescent="0.25">
      <c r="A59" s="71"/>
      <c r="B59" s="2" t="s">
        <v>75</v>
      </c>
      <c r="C59" s="27">
        <f>C41+C50</f>
        <v>189257389</v>
      </c>
      <c r="D59" s="28">
        <f>D41+D50</f>
        <v>202091710</v>
      </c>
      <c r="E59" s="28">
        <f>E41+E50</f>
        <v>207640835</v>
      </c>
      <c r="F59" s="28">
        <f t="shared" ref="F59:H66" si="79">F41+F50</f>
        <v>219958961</v>
      </c>
      <c r="G59" s="324">
        <f>G41+G50</f>
        <v>165138097</v>
      </c>
      <c r="H59" s="228">
        <f>H41+H50</f>
        <v>147440470</v>
      </c>
      <c r="I59" s="13"/>
      <c r="J59" s="108">
        <f t="shared" ref="J59:J66" si="80">C59/$C$58</f>
        <v>0.58228644804479956</v>
      </c>
      <c r="K59" s="34">
        <f t="shared" ref="K59:K66" si="81">D59/$D$58</f>
        <v>0.5744510126511525</v>
      </c>
      <c r="L59" s="34">
        <f t="shared" ref="L59:L66" si="82">E59/$E$58</f>
        <v>0.58915832508818122</v>
      </c>
      <c r="M59" s="34">
        <f t="shared" ref="M59:M66" si="83">F59/$F$58</f>
        <v>0.59698275629852693</v>
      </c>
      <c r="N59" s="425">
        <f>G59/$G$58</f>
        <v>0.59464628030277866</v>
      </c>
      <c r="O59" s="109">
        <f>H59/$H$58</f>
        <v>0.57839302601144482</v>
      </c>
      <c r="Q59" s="139">
        <f t="shared" si="62"/>
        <v>-0.10716865049014099</v>
      </c>
      <c r="R59" s="140">
        <f t="shared" si="51"/>
        <v>-1.6253254291333841</v>
      </c>
    </row>
    <row r="60" spans="1:18" ht="19.5" customHeight="1" x14ac:dyDescent="0.25">
      <c r="A60" s="71"/>
      <c r="B60" s="2" t="s">
        <v>76</v>
      </c>
      <c r="C60" s="27">
        <f t="shared" ref="C60:E60" si="84">C42+C51</f>
        <v>29126634</v>
      </c>
      <c r="D60" s="28">
        <f t="shared" si="84"/>
        <v>35911868</v>
      </c>
      <c r="E60" s="28">
        <f t="shared" si="84"/>
        <v>35959770</v>
      </c>
      <c r="F60" s="28">
        <f t="shared" si="79"/>
        <v>39228299</v>
      </c>
      <c r="G60" s="324">
        <f t="shared" si="79"/>
        <v>19163843</v>
      </c>
      <c r="H60" s="228">
        <f t="shared" si="79"/>
        <v>17665749</v>
      </c>
      <c r="I60" s="13"/>
      <c r="J60" s="108">
        <f t="shared" si="80"/>
        <v>8.9613643858105274E-2</v>
      </c>
      <c r="K60" s="34">
        <f t="shared" si="81"/>
        <v>0.10208043139817323</v>
      </c>
      <c r="L60" s="34">
        <f t="shared" si="82"/>
        <v>0.10203194310866756</v>
      </c>
      <c r="M60" s="34">
        <f t="shared" si="83"/>
        <v>0.10646812457857877</v>
      </c>
      <c r="N60" s="425">
        <f t="shared" ref="N60:N66" si="85">G60/$G$58</f>
        <v>6.9007141073306924E-2</v>
      </c>
      <c r="O60" s="109">
        <f t="shared" ref="O60:O66" si="86">H60/$H$58</f>
        <v>6.9300823721388405E-2</v>
      </c>
      <c r="Q60" s="193">
        <f t="shared" si="62"/>
        <v>-7.8172942660822253E-2</v>
      </c>
      <c r="R60" s="136">
        <f t="shared" si="51"/>
        <v>2.9368264808148081E-2</v>
      </c>
    </row>
    <row r="61" spans="1:18" ht="19.5" customHeight="1" x14ac:dyDescent="0.25">
      <c r="A61" s="71"/>
      <c r="B61" s="2" t="s">
        <v>83</v>
      </c>
      <c r="C61" s="27">
        <f t="shared" ref="C61:E61" si="87">C43+C52</f>
        <v>40804</v>
      </c>
      <c r="D61" s="28">
        <f t="shared" si="87"/>
        <v>80734</v>
      </c>
      <c r="E61" s="28">
        <f t="shared" si="87"/>
        <v>122357</v>
      </c>
      <c r="F61" s="28">
        <f t="shared" si="79"/>
        <v>61316</v>
      </c>
      <c r="G61" s="324">
        <f t="shared" si="79"/>
        <v>53636</v>
      </c>
      <c r="H61" s="228">
        <f t="shared" si="79"/>
        <v>33414</v>
      </c>
      <c r="I61" s="13"/>
      <c r="J61" s="108">
        <f t="shared" si="80"/>
        <v>1.2554128719391769E-4</v>
      </c>
      <c r="K61" s="34">
        <f t="shared" si="81"/>
        <v>2.2948852308379272E-4</v>
      </c>
      <c r="L61" s="34">
        <f t="shared" si="82"/>
        <v>3.4717470281226038E-4</v>
      </c>
      <c r="M61" s="34">
        <f t="shared" si="83"/>
        <v>1.6641556460707447E-4</v>
      </c>
      <c r="N61" s="425">
        <f t="shared" si="85"/>
        <v>1.9313803701104679E-4</v>
      </c>
      <c r="O61" s="109">
        <f t="shared" si="86"/>
        <v>1.3107951006359662E-4</v>
      </c>
      <c r="Q61" s="193">
        <f t="shared" si="62"/>
        <v>-0.37702289507047504</v>
      </c>
      <c r="R61" s="136">
        <f t="shared" si="51"/>
        <v>-6.2058526947450171E-3</v>
      </c>
    </row>
    <row r="62" spans="1:18" ht="19.5" customHeight="1" x14ac:dyDescent="0.25">
      <c r="A62" s="71"/>
      <c r="B62" s="2" t="s">
        <v>77</v>
      </c>
      <c r="C62" s="27">
        <f t="shared" ref="C62:E62" si="88">C44+C53</f>
        <v>73977599</v>
      </c>
      <c r="D62" s="28">
        <f t="shared" si="88"/>
        <v>79685810</v>
      </c>
      <c r="E62" s="28">
        <f t="shared" si="88"/>
        <v>72249203</v>
      </c>
      <c r="F62" s="28">
        <f t="shared" si="79"/>
        <v>74198878</v>
      </c>
      <c r="G62" s="324">
        <f t="shared" si="79"/>
        <v>62360400</v>
      </c>
      <c r="H62" s="228">
        <f t="shared" si="79"/>
        <v>60327004</v>
      </c>
      <c r="I62" s="13"/>
      <c r="J62" s="108">
        <f t="shared" si="80"/>
        <v>0.22760619061796586</v>
      </c>
      <c r="K62" s="34">
        <f t="shared" si="81"/>
        <v>0.22650901537934107</v>
      </c>
      <c r="L62" s="34">
        <f t="shared" si="82"/>
        <v>0.20499926918727715</v>
      </c>
      <c r="M62" s="34">
        <f t="shared" si="83"/>
        <v>0.20138052344545368</v>
      </c>
      <c r="N62" s="425">
        <f t="shared" si="85"/>
        <v>0.22455375574658218</v>
      </c>
      <c r="O62" s="109">
        <f t="shared" si="86"/>
        <v>0.23665631555409811</v>
      </c>
      <c r="Q62" s="193">
        <f t="shared" si="62"/>
        <v>-3.2607167369035475E-2</v>
      </c>
      <c r="R62" s="136">
        <f t="shared" si="51"/>
        <v>1.2102559807515929</v>
      </c>
    </row>
    <row r="63" spans="1:18" ht="19.5" customHeight="1" x14ac:dyDescent="0.25">
      <c r="A63" s="71"/>
      <c r="B63" s="2" t="s">
        <v>78</v>
      </c>
      <c r="C63" s="27">
        <f t="shared" ref="C63:E63" si="89">C45+C54</f>
        <v>11221141</v>
      </c>
      <c r="D63" s="28">
        <f t="shared" si="89"/>
        <v>13525115</v>
      </c>
      <c r="E63" s="28">
        <f t="shared" si="89"/>
        <v>13685718</v>
      </c>
      <c r="F63" s="28">
        <f t="shared" si="79"/>
        <v>12211519</v>
      </c>
      <c r="G63" s="324">
        <f t="shared" si="79"/>
        <v>9025701</v>
      </c>
      <c r="H63" s="228">
        <f t="shared" si="79"/>
        <v>7802509</v>
      </c>
      <c r="I63" s="13"/>
      <c r="J63" s="108">
        <f t="shared" si="80"/>
        <v>3.4523980122645938E-2</v>
      </c>
      <c r="K63" s="34">
        <f t="shared" si="81"/>
        <v>3.8445495898734749E-2</v>
      </c>
      <c r="L63" s="34">
        <f t="shared" si="82"/>
        <v>3.8831738923170739E-2</v>
      </c>
      <c r="M63" s="34">
        <f t="shared" si="83"/>
        <v>3.3142847366022209E-2</v>
      </c>
      <c r="N63" s="425">
        <f t="shared" si="85"/>
        <v>3.2500674431140318E-2</v>
      </c>
      <c r="O63" s="109">
        <f t="shared" si="86"/>
        <v>3.0608399383097003E-2</v>
      </c>
      <c r="Q63" s="193">
        <f t="shared" si="62"/>
        <v>-0.13552321310001295</v>
      </c>
      <c r="R63" s="136">
        <f t="shared" si="51"/>
        <v>-0.18922750480433148</v>
      </c>
    </row>
    <row r="64" spans="1:18" ht="19.5" customHeight="1" x14ac:dyDescent="0.25">
      <c r="A64" s="71"/>
      <c r="B64" s="338" t="s">
        <v>101</v>
      </c>
      <c r="C64" s="27">
        <f t="shared" ref="C64:E64" si="90">C46+C55</f>
        <v>0</v>
      </c>
      <c r="D64" s="28">
        <f t="shared" si="90"/>
        <v>0</v>
      </c>
      <c r="E64" s="28">
        <f t="shared" si="90"/>
        <v>0</v>
      </c>
      <c r="F64" s="28">
        <f t="shared" si="79"/>
        <v>0</v>
      </c>
      <c r="G64" s="324">
        <f t="shared" si="79"/>
        <v>0</v>
      </c>
      <c r="H64" s="228">
        <f t="shared" si="79"/>
        <v>94517</v>
      </c>
      <c r="I64" s="13"/>
      <c r="J64" s="108">
        <f t="shared" ref="J64:J65" si="91">C64/$C$58</f>
        <v>0</v>
      </c>
      <c r="K64" s="34">
        <f t="shared" ref="K64:K65" si="92">D64/$D$58</f>
        <v>0</v>
      </c>
      <c r="L64" s="34">
        <f t="shared" ref="L64:L65" si="93">E64/$E$58</f>
        <v>0</v>
      </c>
      <c r="M64" s="34">
        <f t="shared" ref="M64:M65" si="94">F64/$F$58</f>
        <v>0</v>
      </c>
      <c r="N64" s="425">
        <f t="shared" ref="N64:N65" si="95">G64/$G$58</f>
        <v>0</v>
      </c>
      <c r="O64" s="109">
        <f t="shared" ref="O64:O65" si="96">H64/$H$58</f>
        <v>3.7077997404324424E-4</v>
      </c>
      <c r="Q64" s="193"/>
      <c r="R64" s="136">
        <f t="shared" ref="R64:R65" si="97">(O64-N64)*100</f>
        <v>3.7077997404324423E-2</v>
      </c>
    </row>
    <row r="65" spans="1:18" ht="19.5" customHeight="1" x14ac:dyDescent="0.25">
      <c r="A65" s="71"/>
      <c r="B65" s="2" t="s">
        <v>79</v>
      </c>
      <c r="C65" s="27">
        <f t="shared" ref="C65:E65" si="98">C47+C56</f>
        <v>0</v>
      </c>
      <c r="D65" s="28">
        <f t="shared" si="98"/>
        <v>0</v>
      </c>
      <c r="E65" s="28">
        <f t="shared" si="98"/>
        <v>456</v>
      </c>
      <c r="F65" s="28">
        <f t="shared" si="79"/>
        <v>4573</v>
      </c>
      <c r="G65" s="324">
        <f t="shared" si="79"/>
        <v>2004</v>
      </c>
      <c r="H65" s="228">
        <f t="shared" si="79"/>
        <v>0</v>
      </c>
      <c r="I65" s="13"/>
      <c r="J65" s="108">
        <f t="shared" si="91"/>
        <v>0</v>
      </c>
      <c r="K65" s="34">
        <f t="shared" si="92"/>
        <v>0</v>
      </c>
      <c r="L65" s="34">
        <f t="shared" si="93"/>
        <v>1.2938504906330716E-6</v>
      </c>
      <c r="M65" s="34">
        <f t="shared" si="94"/>
        <v>1.2411415893863782E-5</v>
      </c>
      <c r="N65" s="425">
        <f t="shared" si="95"/>
        <v>7.216209750356808E-6</v>
      </c>
      <c r="O65" s="109">
        <f t="shared" si="96"/>
        <v>0</v>
      </c>
      <c r="Q65" s="193">
        <f t="shared" ref="Q64:Q65" si="99">(H65-G65)/G65</f>
        <v>-1</v>
      </c>
      <c r="R65" s="136">
        <f t="shared" si="97"/>
        <v>-7.2162097503568085E-4</v>
      </c>
    </row>
    <row r="66" spans="1:18" ht="19.5" customHeight="1" thickBot="1" x14ac:dyDescent="0.3">
      <c r="A66" s="189"/>
      <c r="B66" s="190" t="s">
        <v>81</v>
      </c>
      <c r="C66" s="72">
        <f t="shared" ref="C66:E66" si="100">C48+C57</f>
        <v>21400980</v>
      </c>
      <c r="D66" s="192">
        <f t="shared" si="100"/>
        <v>20504491</v>
      </c>
      <c r="E66" s="192">
        <f t="shared" si="100"/>
        <v>22778054</v>
      </c>
      <c r="F66" s="192">
        <f t="shared" si="79"/>
        <v>22787567</v>
      </c>
      <c r="G66" s="423">
        <f t="shared" si="79"/>
        <v>21964433</v>
      </c>
      <c r="H66" s="303">
        <f t="shared" si="79"/>
        <v>21550320</v>
      </c>
      <c r="I66" s="13"/>
      <c r="J66" s="195">
        <f t="shared" si="80"/>
        <v>6.5844196069289498E-2</v>
      </c>
      <c r="K66" s="111">
        <f t="shared" si="81"/>
        <v>5.82845561495147E-2</v>
      </c>
      <c r="L66" s="111">
        <f t="shared" si="82"/>
        <v>6.4630255139400433E-2</v>
      </c>
      <c r="M66" s="111">
        <f t="shared" si="83"/>
        <v>6.1846921330917515E-2</v>
      </c>
      <c r="N66" s="426">
        <f t="shared" si="85"/>
        <v>7.9091794199430562E-2</v>
      </c>
      <c r="O66" s="305">
        <f t="shared" si="86"/>
        <v>8.4539575845864842E-2</v>
      </c>
      <c r="Q66" s="141">
        <f t="shared" si="62"/>
        <v>-1.8853798775502195E-2</v>
      </c>
      <c r="R66" s="138">
        <f t="shared" si="51"/>
        <v>0.54477816464342799</v>
      </c>
    </row>
    <row r="67" spans="1:18" ht="19.5" customHeight="1" x14ac:dyDescent="0.25">
      <c r="C67" s="13"/>
      <c r="D67" s="13"/>
      <c r="E67" s="13"/>
      <c r="F67" s="13"/>
      <c r="J67" s="331"/>
    </row>
    <row r="68" spans="1:18" ht="19.5" customHeight="1" x14ac:dyDescent="0.25"/>
    <row r="69" spans="1:18" x14ac:dyDescent="0.25">
      <c r="A69" s="1" t="s">
        <v>34</v>
      </c>
      <c r="J69" s="1" t="str">
        <f>Q3</f>
        <v>VARIAÇÃO (JAN.-DEZ)</v>
      </c>
    </row>
    <row r="70" spans="1:18" ht="15.75" thickBot="1" x14ac:dyDescent="0.3"/>
    <row r="71" spans="1:18" ht="24" customHeight="1" x14ac:dyDescent="0.25">
      <c r="A71" s="477" t="s">
        <v>89</v>
      </c>
      <c r="B71" s="506"/>
      <c r="C71" s="479">
        <v>2016</v>
      </c>
      <c r="D71" s="481">
        <v>2017</v>
      </c>
      <c r="E71" s="481">
        <v>2018</v>
      </c>
      <c r="F71" s="508">
        <v>2019</v>
      </c>
      <c r="G71" s="481">
        <f>G5</f>
        <v>2020</v>
      </c>
      <c r="H71" s="475">
        <v>2021</v>
      </c>
      <c r="J71" s="483" t="s">
        <v>94</v>
      </c>
    </row>
    <row r="72" spans="1:18" ht="20.25" customHeight="1" thickBot="1" x14ac:dyDescent="0.3">
      <c r="A72" s="478"/>
      <c r="B72" s="507"/>
      <c r="C72" s="490"/>
      <c r="D72" s="489"/>
      <c r="E72" s="489"/>
      <c r="F72" s="509"/>
      <c r="G72" s="489">
        <v>2020</v>
      </c>
      <c r="H72" s="499">
        <v>2021</v>
      </c>
      <c r="J72" s="484"/>
    </row>
    <row r="73" spans="1:18" ht="20.100000000000001" customHeight="1" thickBot="1" x14ac:dyDescent="0.3">
      <c r="A73" s="22" t="s">
        <v>44</v>
      </c>
      <c r="B73" s="23"/>
      <c r="C73" s="65">
        <f>C40/C7</f>
        <v>4.3607267461763808</v>
      </c>
      <c r="D73" s="199">
        <f t="shared" ref="D73:H73" si="101">D40/D7</f>
        <v>4.3688660485568471</v>
      </c>
      <c r="E73" s="199">
        <f t="shared" si="101"/>
        <v>4.2553963546621869</v>
      </c>
      <c r="F73" s="199">
        <f t="shared" si="101"/>
        <v>4.2796460972023116</v>
      </c>
      <c r="G73" s="427">
        <f t="shared" si="101"/>
        <v>4.2715937448963448</v>
      </c>
      <c r="H73" s="309">
        <f t="shared" si="101"/>
        <v>4.3078048021481052</v>
      </c>
      <c r="J73" s="41">
        <f>(H73-G73)/G73</f>
        <v>8.4771772350835158E-3</v>
      </c>
    </row>
    <row r="74" spans="1:18" ht="20.100000000000001" customHeight="1" x14ac:dyDescent="0.25">
      <c r="A74" s="71"/>
      <c r="B74" s="188" t="s">
        <v>75</v>
      </c>
      <c r="C74" s="200">
        <f t="shared" ref="C74:H74" si="102">C41/C8</f>
        <v>4.0522028895672024</v>
      </c>
      <c r="D74" s="201">
        <f t="shared" si="102"/>
        <v>4.0319616437255634</v>
      </c>
      <c r="E74" s="201">
        <f t="shared" si="102"/>
        <v>3.9730258098124351</v>
      </c>
      <c r="F74" s="201">
        <f t="shared" si="102"/>
        <v>4.010176148614069</v>
      </c>
      <c r="G74" s="428">
        <f t="shared" si="102"/>
        <v>4.0552067883970153</v>
      </c>
      <c r="H74" s="310">
        <f t="shared" si="102"/>
        <v>4.0397658931280018</v>
      </c>
      <c r="J74" s="313">
        <f t="shared" ref="J74:J99" si="103">(H74-G74)/G74</f>
        <v>-3.8076714887126943E-3</v>
      </c>
    </row>
    <row r="75" spans="1:18" ht="20.100000000000001" customHeight="1" x14ac:dyDescent="0.25">
      <c r="A75" s="71"/>
      <c r="B75" s="188" t="s">
        <v>76</v>
      </c>
      <c r="C75" s="200">
        <f t="shared" ref="C75:H75" si="104">C42/C9</f>
        <v>4.8232437581677328</v>
      </c>
      <c r="D75" s="201">
        <f t="shared" si="104"/>
        <v>4.9457229268549083</v>
      </c>
      <c r="E75" s="201">
        <f t="shared" si="104"/>
        <v>4.6337391431745507</v>
      </c>
      <c r="F75" s="201">
        <f t="shared" si="104"/>
        <v>4.4643065064160572</v>
      </c>
      <c r="G75" s="428">
        <f t="shared" si="104"/>
        <v>4.103006615816259</v>
      </c>
      <c r="H75" s="310">
        <f t="shared" si="104"/>
        <v>4.1443540626239352</v>
      </c>
      <c r="J75" s="55">
        <f t="shared" si="103"/>
        <v>1.0077353189802372E-2</v>
      </c>
    </row>
    <row r="76" spans="1:18" ht="20.100000000000001" customHeight="1" x14ac:dyDescent="0.25">
      <c r="A76" s="71"/>
      <c r="B76" s="188" t="s">
        <v>83</v>
      </c>
      <c r="C76" s="200">
        <f t="shared" ref="C76:H76" si="105">C43/C10</f>
        <v>1.2000470560555261</v>
      </c>
      <c r="D76" s="201">
        <f t="shared" si="105"/>
        <v>1.7223988223497535</v>
      </c>
      <c r="E76" s="201">
        <f t="shared" si="105"/>
        <v>1.7286945464820571</v>
      </c>
      <c r="F76" s="201">
        <f t="shared" si="105"/>
        <v>1.3900773782430587</v>
      </c>
      <c r="G76" s="428">
        <f t="shared" si="105"/>
        <v>1.3648760440850747</v>
      </c>
      <c r="H76" s="310">
        <f t="shared" si="105"/>
        <v>1.3558264698687108</v>
      </c>
      <c r="J76" s="55">
        <f t="shared" si="103"/>
        <v>-6.6303268018966001E-3</v>
      </c>
    </row>
    <row r="77" spans="1:18" ht="20.100000000000001" customHeight="1" x14ac:dyDescent="0.25">
      <c r="A77" s="71"/>
      <c r="B77" s="188" t="s">
        <v>77</v>
      </c>
      <c r="C77" s="200">
        <f t="shared" ref="C77:H77" si="106">C44/C11</f>
        <v>5.6827841073678815</v>
      </c>
      <c r="D77" s="201">
        <f t="shared" si="106"/>
        <v>5.5818394429576799</v>
      </c>
      <c r="E77" s="201">
        <f t="shared" si="106"/>
        <v>5.3659016515150952</v>
      </c>
      <c r="F77" s="201">
        <f t="shared" si="106"/>
        <v>5.5388074513778047</v>
      </c>
      <c r="G77" s="428">
        <f t="shared" si="106"/>
        <v>5.5827618989734704</v>
      </c>
      <c r="H77" s="310">
        <f t="shared" si="106"/>
        <v>5.9329115054771053</v>
      </c>
      <c r="J77" s="55">
        <f t="shared" si="103"/>
        <v>6.2719781505999495E-2</v>
      </c>
    </row>
    <row r="78" spans="1:18" ht="20.100000000000001" customHeight="1" x14ac:dyDescent="0.25">
      <c r="A78" s="71"/>
      <c r="B78" s="2" t="s">
        <v>78</v>
      </c>
      <c r="C78" s="200">
        <f t="shared" ref="C78:H78" si="107">C45/C12</f>
        <v>3.7635299791587644</v>
      </c>
      <c r="D78" s="201">
        <f t="shared" si="107"/>
        <v>3.7028383220923282</v>
      </c>
      <c r="E78" s="201">
        <f t="shared" si="107"/>
        <v>4.241242753790913</v>
      </c>
      <c r="F78" s="201">
        <f t="shared" si="107"/>
        <v>4.5918663496255681</v>
      </c>
      <c r="G78" s="428">
        <f t="shared" si="107"/>
        <v>4.3762281771055216</v>
      </c>
      <c r="H78" s="310">
        <f t="shared" si="107"/>
        <v>4.1249516563569975</v>
      </c>
      <c r="J78" s="55">
        <f t="shared" si="103"/>
        <v>-5.7418514432837638E-2</v>
      </c>
    </row>
    <row r="79" spans="1:18" ht="20.100000000000001" customHeight="1" x14ac:dyDescent="0.25">
      <c r="A79" s="71"/>
      <c r="B79" s="511" t="s">
        <v>101</v>
      </c>
      <c r="C79" s="200"/>
      <c r="D79" s="201"/>
      <c r="E79" s="201"/>
      <c r="F79" s="201"/>
      <c r="G79" s="428"/>
      <c r="H79" s="310">
        <f t="shared" ref="C79:H79" si="108">H46/H13</f>
        <v>5.8844480257856571</v>
      </c>
      <c r="J79" s="55"/>
    </row>
    <row r="80" spans="1:18" ht="20.100000000000001" customHeight="1" x14ac:dyDescent="0.25">
      <c r="A80" s="71"/>
      <c r="B80" s="2" t="s">
        <v>79</v>
      </c>
      <c r="C80" s="200"/>
      <c r="D80" s="201"/>
      <c r="E80" s="201"/>
      <c r="F80" s="201">
        <f t="shared" ref="C80:H80" si="109">F47/F14</f>
        <v>3.6082474226804124</v>
      </c>
      <c r="G80" s="428">
        <f t="shared" si="109"/>
        <v>3.610800744878957</v>
      </c>
      <c r="H80" s="310"/>
      <c r="J80" s="55">
        <f t="shared" ref="J79:J80" si="110">(H80-G80)/G80</f>
        <v>-1</v>
      </c>
    </row>
    <row r="81" spans="1:10" ht="20.100000000000001" customHeight="1" thickBot="1" x14ac:dyDescent="0.3">
      <c r="A81" s="71"/>
      <c r="B81" s="2" t="s">
        <v>81</v>
      </c>
      <c r="C81" s="200">
        <f t="shared" ref="C81:H81" si="111">C48/C15</f>
        <v>1.8700899615654336</v>
      </c>
      <c r="D81" s="201">
        <f t="shared" si="111"/>
        <v>3.5003185946106892</v>
      </c>
      <c r="E81" s="201">
        <f t="shared" si="111"/>
        <v>2.6837821809061744</v>
      </c>
      <c r="F81" s="201">
        <f t="shared" si="111"/>
        <v>2.1013277584411889</v>
      </c>
      <c r="G81" s="428">
        <f t="shared" si="111"/>
        <v>1.9844379596893353</v>
      </c>
      <c r="H81" s="310">
        <f t="shared" si="111"/>
        <v>3.0139009913170063</v>
      </c>
      <c r="J81" s="60">
        <f t="shared" si="103"/>
        <v>0.51876806054890923</v>
      </c>
    </row>
    <row r="82" spans="1:10" ht="20.100000000000001" customHeight="1" thickBot="1" x14ac:dyDescent="0.3">
      <c r="A82" s="22" t="s">
        <v>43</v>
      </c>
      <c r="B82" s="23"/>
      <c r="C82" s="65">
        <f t="shared" ref="C82:H82" si="112">C49/C16</f>
        <v>1.1651844962701983</v>
      </c>
      <c r="D82" s="199">
        <f t="shared" si="112"/>
        <v>1.1939999104830223</v>
      </c>
      <c r="E82" s="199">
        <f t="shared" si="112"/>
        <v>1.3421143788134609</v>
      </c>
      <c r="F82" s="199">
        <f t="shared" si="112"/>
        <v>1.3354558198048403</v>
      </c>
      <c r="G82" s="429">
        <f t="shared" si="112"/>
        <v>1.3358091343645904</v>
      </c>
      <c r="H82" s="218">
        <f t="shared" si="112"/>
        <v>1.3375736903345168</v>
      </c>
      <c r="J82" s="41">
        <f t="shared" si="103"/>
        <v>1.3209641441520544E-3</v>
      </c>
    </row>
    <row r="83" spans="1:10" ht="20.100000000000001" customHeight="1" x14ac:dyDescent="0.25">
      <c r="A83" s="71"/>
      <c r="B83" s="2" t="s">
        <v>75</v>
      </c>
      <c r="C83" s="200">
        <f t="shared" ref="C83:H83" si="113">C50/C17</f>
        <v>1.102517518139674</v>
      </c>
      <c r="D83" s="201">
        <f t="shared" si="113"/>
        <v>1.1163774040161705</v>
      </c>
      <c r="E83" s="201">
        <f t="shared" si="113"/>
        <v>1.2677391708388333</v>
      </c>
      <c r="F83" s="201">
        <f t="shared" si="113"/>
        <v>1.2380498092625254</v>
      </c>
      <c r="G83" s="428">
        <f t="shared" si="113"/>
        <v>1.2721268541931572</v>
      </c>
      <c r="H83" s="310">
        <f t="shared" si="113"/>
        <v>1.2683409780348753</v>
      </c>
      <c r="J83" s="313">
        <f t="shared" si="103"/>
        <v>-2.9760209414673778E-3</v>
      </c>
    </row>
    <row r="84" spans="1:10" ht="20.100000000000001" customHeight="1" x14ac:dyDescent="0.25">
      <c r="A84" s="71"/>
      <c r="B84" s="2" t="s">
        <v>76</v>
      </c>
      <c r="C84" s="200">
        <f t="shared" ref="C84:H84" si="114">C51/C18</f>
        <v>3.6237316798196169</v>
      </c>
      <c r="D84" s="201">
        <f t="shared" si="114"/>
        <v>3.5576735203907757</v>
      </c>
      <c r="E84" s="201">
        <f t="shared" si="114"/>
        <v>1.3755840856507735</v>
      </c>
      <c r="F84" s="201">
        <f t="shared" si="114"/>
        <v>1.1544637248743719</v>
      </c>
      <c r="G84" s="428">
        <f t="shared" si="114"/>
        <v>0.86937078651685396</v>
      </c>
      <c r="H84" s="310">
        <f t="shared" si="114"/>
        <v>1.1071609098567818</v>
      </c>
      <c r="J84" s="55">
        <f t="shared" si="103"/>
        <v>0.27351979963881384</v>
      </c>
    </row>
    <row r="85" spans="1:10" ht="20.100000000000001" customHeight="1" x14ac:dyDescent="0.25">
      <c r="A85" s="71"/>
      <c r="B85" s="2" t="s">
        <v>83</v>
      </c>
      <c r="C85" s="200"/>
      <c r="D85" s="201"/>
      <c r="E85" s="201"/>
      <c r="F85" s="201">
        <f t="shared" ref="C85:H85" si="115">F52/F19</f>
        <v>1.2164948453608246</v>
      </c>
      <c r="G85" s="428">
        <f t="shared" si="115"/>
        <v>1.2302371541501975</v>
      </c>
      <c r="H85" s="310">
        <f t="shared" si="115"/>
        <v>1.2196969696969697</v>
      </c>
      <c r="J85" s="55">
        <f t="shared" si="103"/>
        <v>-8.567603748326531E-3</v>
      </c>
    </row>
    <row r="86" spans="1:10" ht="20.100000000000001" customHeight="1" x14ac:dyDescent="0.25">
      <c r="A86" s="71"/>
      <c r="B86" s="2" t="s">
        <v>77</v>
      </c>
      <c r="C86" s="200">
        <f t="shared" ref="C86:H86" si="116">C53/C20</f>
        <v>1.8981239757911577</v>
      </c>
      <c r="D86" s="201">
        <f t="shared" si="116"/>
        <v>1.9696153245152437</v>
      </c>
      <c r="E86" s="201">
        <f t="shared" si="116"/>
        <v>2.0736778551369759</v>
      </c>
      <c r="F86" s="201">
        <f t="shared" si="116"/>
        <v>2.16216371773517</v>
      </c>
      <c r="G86" s="428">
        <f t="shared" si="116"/>
        <v>2.1888071644952252</v>
      </c>
      <c r="H86" s="310">
        <f t="shared" si="116"/>
        <v>2.2347519250307357</v>
      </c>
      <c r="J86" s="55">
        <f t="shared" si="103"/>
        <v>2.0990775834794095E-2</v>
      </c>
    </row>
    <row r="87" spans="1:10" ht="20.100000000000001" customHeight="1" x14ac:dyDescent="0.25">
      <c r="A87" s="71"/>
      <c r="B87" s="2" t="s">
        <v>78</v>
      </c>
      <c r="C87" s="200">
        <f t="shared" ref="C87:H87" si="117">C54/C21</f>
        <v>0.98625533815988875</v>
      </c>
      <c r="D87" s="201">
        <f t="shared" si="117"/>
        <v>0.97945810292732172</v>
      </c>
      <c r="E87" s="201">
        <f t="shared" si="117"/>
        <v>1.0752321369095725</v>
      </c>
      <c r="F87" s="201">
        <f t="shared" si="117"/>
        <v>1.0388874025453827</v>
      </c>
      <c r="G87" s="428">
        <f t="shared" si="117"/>
        <v>1.0286257179075557</v>
      </c>
      <c r="H87" s="310">
        <f t="shared" si="117"/>
        <v>1.0194567285637757</v>
      </c>
      <c r="J87" s="55">
        <f t="shared" si="103"/>
        <v>-8.9138247120942662E-3</v>
      </c>
    </row>
    <row r="88" spans="1:10" ht="20.100000000000001" customHeight="1" x14ac:dyDescent="0.25">
      <c r="A88" s="71"/>
      <c r="B88" s="338" t="s">
        <v>101</v>
      </c>
      <c r="C88" s="200"/>
      <c r="D88" s="201"/>
      <c r="E88" s="201"/>
      <c r="F88" s="201"/>
      <c r="G88" s="428"/>
      <c r="H88" s="310">
        <f t="shared" ref="C88:H88" si="118">H55/H22</f>
        <v>5.2764486491403622</v>
      </c>
      <c r="J88" s="55"/>
    </row>
    <row r="89" spans="1:10" ht="20.100000000000001" customHeight="1" x14ac:dyDescent="0.25">
      <c r="A89" s="71"/>
      <c r="B89" s="2" t="s">
        <v>79</v>
      </c>
      <c r="C89" s="200"/>
      <c r="D89" s="201"/>
      <c r="E89" s="201">
        <f t="shared" ref="C89:H89" si="119">E56/E23</f>
        <v>1.7142857142857142</v>
      </c>
      <c r="F89" s="201">
        <f t="shared" si="119"/>
        <v>1.6877828054298643</v>
      </c>
      <c r="G89" s="428">
        <f t="shared" si="119"/>
        <v>1.6666666666666667</v>
      </c>
      <c r="H89" s="310"/>
      <c r="J89" s="55">
        <f t="shared" ref="J88:J89" si="120">(H89-G89)/G89</f>
        <v>-1</v>
      </c>
    </row>
    <row r="90" spans="1:10" ht="20.100000000000001" customHeight="1" thickBot="1" x14ac:dyDescent="0.3">
      <c r="A90" s="71"/>
      <c r="B90" s="2" t="s">
        <v>81</v>
      </c>
      <c r="C90" s="202">
        <f t="shared" ref="C90:H90" si="121">C57/C24</f>
        <v>0.80850063389424598</v>
      </c>
      <c r="D90" s="203">
        <f t="shared" si="121"/>
        <v>0.82026955014475089</v>
      </c>
      <c r="E90" s="203">
        <f t="shared" si="121"/>
        <v>0.99512438068627362</v>
      </c>
      <c r="F90" s="201">
        <f t="shared" si="121"/>
        <v>1.0088468323360724</v>
      </c>
      <c r="G90" s="428">
        <f t="shared" si="121"/>
        <v>0.92898477535363178</v>
      </c>
      <c r="H90" s="310">
        <f t="shared" si="121"/>
        <v>0.8965912185042052</v>
      </c>
      <c r="J90" s="60">
        <f t="shared" si="103"/>
        <v>-3.4869846857388476E-2</v>
      </c>
    </row>
    <row r="91" spans="1:10" ht="20.100000000000001" customHeight="1" thickBot="1" x14ac:dyDescent="0.3">
      <c r="A91" s="105" t="s">
        <v>27</v>
      </c>
      <c r="B91" s="130"/>
      <c r="C91" s="204">
        <f t="shared" ref="C91:H91" si="122">C58/C25</f>
        <v>2.2085980084340191</v>
      </c>
      <c r="D91" s="181">
        <f t="shared" si="122"/>
        <v>2.2692122767291418</v>
      </c>
      <c r="E91" s="181">
        <f t="shared" si="122"/>
        <v>2.3654983434630283</v>
      </c>
      <c r="F91" s="181">
        <f t="shared" si="122"/>
        <v>2.3973610213282766</v>
      </c>
      <c r="G91" s="430">
        <f t="shared" si="122"/>
        <v>2.0018455655078404</v>
      </c>
      <c r="H91" s="311">
        <f t="shared" si="122"/>
        <v>1.9134556790884039</v>
      </c>
      <c r="J91" s="160">
        <f t="shared" si="103"/>
        <v>-4.4154198476850676E-2</v>
      </c>
    </row>
    <row r="92" spans="1:10" ht="20.100000000000001" customHeight="1" x14ac:dyDescent="0.25">
      <c r="A92" s="71"/>
      <c r="B92" s="2" t="s">
        <v>75</v>
      </c>
      <c r="C92" s="200">
        <f t="shared" ref="C92:H92" si="123">C59/C26</f>
        <v>2.2427271848746191</v>
      </c>
      <c r="D92" s="201">
        <f t="shared" si="123"/>
        <v>2.2389405647573151</v>
      </c>
      <c r="E92" s="201">
        <f t="shared" si="123"/>
        <v>2.3500339940941997</v>
      </c>
      <c r="F92" s="201">
        <f t="shared" si="123"/>
        <v>2.3408639069507524</v>
      </c>
      <c r="G92" s="428">
        <f t="shared" si="123"/>
        <v>1.9631422278221544</v>
      </c>
      <c r="H92" s="310">
        <f t="shared" si="123"/>
        <v>1.859705917911223</v>
      </c>
      <c r="J92" s="313">
        <f t="shared" si="103"/>
        <v>-5.2689157435974618E-2</v>
      </c>
    </row>
    <row r="93" spans="1:10" ht="20.100000000000001" customHeight="1" x14ac:dyDescent="0.25">
      <c r="A93" s="71"/>
      <c r="B93" s="2" t="s">
        <v>76</v>
      </c>
      <c r="C93" s="200">
        <f t="shared" ref="C93:H93" si="124">C60/C27</f>
        <v>4.8119940048809466</v>
      </c>
      <c r="D93" s="201">
        <f t="shared" si="124"/>
        <v>4.9373233152999569</v>
      </c>
      <c r="E93" s="201">
        <f t="shared" si="124"/>
        <v>4.624503000994995</v>
      </c>
      <c r="F93" s="201">
        <f t="shared" si="124"/>
        <v>4.4451995202647794</v>
      </c>
      <c r="G93" s="428">
        <f t="shared" si="124"/>
        <v>4.0724277129658715</v>
      </c>
      <c r="H93" s="310">
        <f t="shared" si="124"/>
        <v>4.1275075911144006</v>
      </c>
      <c r="J93" s="55">
        <f t="shared" si="103"/>
        <v>1.3525072028452404E-2</v>
      </c>
    </row>
    <row r="94" spans="1:10" ht="20.100000000000001" customHeight="1" x14ac:dyDescent="0.25">
      <c r="A94" s="71"/>
      <c r="B94" s="2" t="s">
        <v>83</v>
      </c>
      <c r="C94" s="200">
        <f t="shared" ref="C94:H94" si="125">C61/C28</f>
        <v>1.2000470560555261</v>
      </c>
      <c r="D94" s="201">
        <f t="shared" si="125"/>
        <v>1.7223988223497535</v>
      </c>
      <c r="E94" s="201">
        <f t="shared" si="125"/>
        <v>1.7286945464820571</v>
      </c>
      <c r="F94" s="201">
        <f t="shared" si="125"/>
        <v>1.3893143608102596</v>
      </c>
      <c r="G94" s="428">
        <f t="shared" si="125"/>
        <v>1.3579765551814063</v>
      </c>
      <c r="H94" s="310">
        <f t="shared" si="125"/>
        <v>1.3550977370427448</v>
      </c>
      <c r="J94" s="55">
        <f t="shared" si="103"/>
        <v>-2.1199321355565319E-3</v>
      </c>
    </row>
    <row r="95" spans="1:10" ht="20.100000000000001" customHeight="1" x14ac:dyDescent="0.25">
      <c r="A95" s="71"/>
      <c r="B95" s="2" t="s">
        <v>77</v>
      </c>
      <c r="C95" s="200">
        <f t="shared" ref="C95:H95" si="126">C62/C29</f>
        <v>2.9827863289603198</v>
      </c>
      <c r="D95" s="201">
        <f t="shared" si="126"/>
        <v>3.0487845331072214</v>
      </c>
      <c r="E95" s="201">
        <f t="shared" si="126"/>
        <v>2.9918251668235269</v>
      </c>
      <c r="F95" s="201">
        <f t="shared" si="126"/>
        <v>3.1644058663513017</v>
      </c>
      <c r="G95" s="428">
        <f t="shared" si="126"/>
        <v>2.8901628820652872</v>
      </c>
      <c r="H95" s="310">
        <f t="shared" si="126"/>
        <v>2.8485851961690409</v>
      </c>
      <c r="J95" s="55">
        <f t="shared" si="103"/>
        <v>-1.4385931725251117E-2</v>
      </c>
    </row>
    <row r="96" spans="1:10" ht="20.100000000000001" customHeight="1" x14ac:dyDescent="0.25">
      <c r="A96" s="71"/>
      <c r="B96" s="2" t="s">
        <v>78</v>
      </c>
      <c r="C96" s="200">
        <f t="shared" ref="C96:H96" si="127">C63/C30</f>
        <v>1.9168367074143802</v>
      </c>
      <c r="D96" s="201">
        <f t="shared" si="127"/>
        <v>1.9705822616759467</v>
      </c>
      <c r="E96" s="201">
        <f t="shared" si="127"/>
        <v>2.2863621517907782</v>
      </c>
      <c r="F96" s="201">
        <f t="shared" si="127"/>
        <v>2.3450719574843908</v>
      </c>
      <c r="G96" s="428">
        <f t="shared" si="127"/>
        <v>1.8357140169523412</v>
      </c>
      <c r="H96" s="310">
        <f t="shared" si="127"/>
        <v>1.6036996965049355</v>
      </c>
      <c r="J96" s="55">
        <f t="shared" si="103"/>
        <v>-0.1263891424834227</v>
      </c>
    </row>
    <row r="97" spans="1:10" ht="20.100000000000001" customHeight="1" x14ac:dyDescent="0.25">
      <c r="A97" s="71"/>
      <c r="B97" s="338" t="s">
        <v>101</v>
      </c>
      <c r="C97" s="200"/>
      <c r="D97" s="201"/>
      <c r="E97" s="201"/>
      <c r="F97" s="201"/>
      <c r="G97" s="428"/>
      <c r="H97" s="310">
        <f t="shared" ref="C97:H97" si="128">H64/H31</f>
        <v>5.4958134666821721</v>
      </c>
      <c r="J97" s="55"/>
    </row>
    <row r="98" spans="1:10" ht="20.100000000000001" customHeight="1" x14ac:dyDescent="0.25">
      <c r="A98" s="71"/>
      <c r="B98" s="2" t="s">
        <v>79</v>
      </c>
      <c r="C98" s="200"/>
      <c r="D98" s="201"/>
      <c r="E98" s="201">
        <f t="shared" ref="C98:H98" si="129">E65/E32</f>
        <v>1.7142857142857142</v>
      </c>
      <c r="F98" s="201">
        <f t="shared" si="129"/>
        <v>3.3018050541516244</v>
      </c>
      <c r="G98" s="428">
        <f t="shared" si="129"/>
        <v>3.4791666666666665</v>
      </c>
      <c r="H98" s="310"/>
      <c r="J98" s="55">
        <f t="shared" si="103"/>
        <v>-1</v>
      </c>
    </row>
    <row r="99" spans="1:10" ht="20.100000000000001" customHeight="1" thickBot="1" x14ac:dyDescent="0.3">
      <c r="A99" s="189"/>
      <c r="B99" s="190" t="s">
        <v>81</v>
      </c>
      <c r="C99" s="202">
        <f t="shared" ref="C99:H99" si="130">C66/C33</f>
        <v>0.82204908168838542</v>
      </c>
      <c r="D99" s="203">
        <f t="shared" si="130"/>
        <v>0.83867744257933441</v>
      </c>
      <c r="E99" s="203">
        <f t="shared" si="130"/>
        <v>1.0055573488595</v>
      </c>
      <c r="F99" s="203">
        <f t="shared" si="130"/>
        <v>1.0264779403275612</v>
      </c>
      <c r="G99" s="431">
        <f t="shared" si="130"/>
        <v>0.93995885129227463</v>
      </c>
      <c r="H99" s="312">
        <f t="shared" si="130"/>
        <v>0.91411284438849094</v>
      </c>
      <c r="J99" s="60">
        <f t="shared" si="103"/>
        <v>-2.7496955710614432E-2</v>
      </c>
    </row>
    <row r="100" spans="1:10" ht="20.100000000000001" customHeight="1" x14ac:dyDescent="0.25"/>
    <row r="101" spans="1:10" ht="15.75" x14ac:dyDescent="0.25">
      <c r="A101" s="129" t="s">
        <v>46</v>
      </c>
    </row>
  </sheetData>
  <mergeCells count="36">
    <mergeCell ref="Q5:R5"/>
    <mergeCell ref="A5:B6"/>
    <mergeCell ref="C5:C6"/>
    <mergeCell ref="D5:D6"/>
    <mergeCell ref="E5:E6"/>
    <mergeCell ref="G5:G6"/>
    <mergeCell ref="J5:J6"/>
    <mergeCell ref="K5:K6"/>
    <mergeCell ref="L5:L6"/>
    <mergeCell ref="N5:N6"/>
    <mergeCell ref="F5:F6"/>
    <mergeCell ref="M5:M6"/>
    <mergeCell ref="H5:H6"/>
    <mergeCell ref="O5:O6"/>
    <mergeCell ref="Q38:R38"/>
    <mergeCell ref="A38:B39"/>
    <mergeCell ref="C38:C39"/>
    <mergeCell ref="D38:D39"/>
    <mergeCell ref="E38:E39"/>
    <mergeCell ref="G38:G39"/>
    <mergeCell ref="J38:J39"/>
    <mergeCell ref="K38:K39"/>
    <mergeCell ref="L38:L39"/>
    <mergeCell ref="N38:N39"/>
    <mergeCell ref="F38:F39"/>
    <mergeCell ref="M38:M39"/>
    <mergeCell ref="H38:H39"/>
    <mergeCell ref="O38:O39"/>
    <mergeCell ref="J71:J72"/>
    <mergeCell ref="A71:B72"/>
    <mergeCell ref="C71:C72"/>
    <mergeCell ref="D71:D72"/>
    <mergeCell ref="E71:E72"/>
    <mergeCell ref="G71:G72"/>
    <mergeCell ref="F71:F72"/>
    <mergeCell ref="H71:H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Q7:R33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Q40:R66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J73:J99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s="3" t="s">
        <v>10</v>
      </c>
      <c r="B2" s="13">
        <f t="shared" ref="B2:B14" si="0">VLOOKUP(A2,$A$18:$D$33,2,0)</f>
        <v>41850368</v>
      </c>
      <c r="C2" s="13">
        <f t="shared" ref="C2:C14" si="1">VLOOKUP(A2,$A$18:$D$33,3,0)</f>
        <v>41112966</v>
      </c>
      <c r="D2" s="13">
        <f t="shared" ref="D2:D14" si="2">VLOOKUP(A2,$A$18:$D$33,4,0)</f>
        <v>42790944</v>
      </c>
    </row>
    <row r="3" spans="1:4" x14ac:dyDescent="0.25">
      <c r="A3" s="2" t="s">
        <v>21</v>
      </c>
      <c r="B3" s="13">
        <f t="shared" si="0"/>
        <v>545229</v>
      </c>
      <c r="C3" s="13">
        <f t="shared" si="1"/>
        <v>500149</v>
      </c>
      <c r="D3" s="13">
        <f t="shared" si="2"/>
        <v>511828</v>
      </c>
    </row>
    <row r="4" spans="1:4" x14ac:dyDescent="0.25">
      <c r="A4" s="2" t="s">
        <v>15</v>
      </c>
      <c r="B4" s="13">
        <f t="shared" si="0"/>
        <v>27933287</v>
      </c>
      <c r="C4" s="13">
        <f t="shared" si="1"/>
        <v>29954472</v>
      </c>
      <c r="D4" s="13">
        <f t="shared" si="2"/>
        <v>33380140</v>
      </c>
    </row>
    <row r="5" spans="1:4" x14ac:dyDescent="0.25">
      <c r="A5" s="2" t="s">
        <v>8</v>
      </c>
      <c r="B5" s="13">
        <f t="shared" si="0"/>
        <v>749688</v>
      </c>
      <c r="C5" s="13">
        <f t="shared" si="1"/>
        <v>1052327</v>
      </c>
      <c r="D5" s="13">
        <f t="shared" si="2"/>
        <v>718930</v>
      </c>
    </row>
    <row r="6" spans="1:4" x14ac:dyDescent="0.25">
      <c r="A6" s="2" t="s">
        <v>19</v>
      </c>
      <c r="B6" s="13">
        <f t="shared" si="0"/>
        <v>49604</v>
      </c>
      <c r="C6" s="13">
        <f t="shared" si="1"/>
        <v>61580</v>
      </c>
      <c r="D6" s="13">
        <f t="shared" si="2"/>
        <v>51274</v>
      </c>
    </row>
    <row r="7" spans="1:4" x14ac:dyDescent="0.25">
      <c r="A7" s="2" t="s">
        <v>13</v>
      </c>
      <c r="B7" s="13">
        <f t="shared" si="0"/>
        <v>3157366</v>
      </c>
      <c r="C7" s="13">
        <f t="shared" si="1"/>
        <v>2572994</v>
      </c>
      <c r="D7" s="13">
        <f t="shared" si="2"/>
        <v>2349253</v>
      </c>
    </row>
    <row r="8" spans="1:4" x14ac:dyDescent="0.25">
      <c r="A8" s="2" t="s">
        <v>20</v>
      </c>
      <c r="B8" s="13">
        <f t="shared" si="0"/>
        <v>8689647</v>
      </c>
      <c r="C8" s="13">
        <f t="shared" si="1"/>
        <v>8672328</v>
      </c>
      <c r="D8" s="13">
        <f t="shared" si="2"/>
        <v>9376873</v>
      </c>
    </row>
    <row r="9" spans="1:4" x14ac:dyDescent="0.25">
      <c r="A9" s="2" t="s">
        <v>14</v>
      </c>
      <c r="B9" s="13">
        <f t="shared" si="0"/>
        <v>979722</v>
      </c>
      <c r="C9" s="13">
        <f t="shared" si="1"/>
        <v>1157857</v>
      </c>
      <c r="D9" s="13">
        <f t="shared" si="2"/>
        <v>971148</v>
      </c>
    </row>
    <row r="10" spans="1:4" x14ac:dyDescent="0.25">
      <c r="A10" s="2" t="s">
        <v>9</v>
      </c>
      <c r="B10" s="13">
        <f t="shared" si="0"/>
        <v>6826528</v>
      </c>
      <c r="C10" s="13">
        <f t="shared" si="1"/>
        <v>7426547</v>
      </c>
      <c r="D10" s="13">
        <f t="shared" si="2"/>
        <v>8697573</v>
      </c>
    </row>
    <row r="11" spans="1:4" x14ac:dyDescent="0.25">
      <c r="A11" s="2" t="s">
        <v>12</v>
      </c>
      <c r="B11" s="13">
        <f t="shared" si="0"/>
        <v>8038638</v>
      </c>
      <c r="C11" s="13">
        <f t="shared" si="1"/>
        <v>8190555</v>
      </c>
      <c r="D11" s="13">
        <f t="shared" si="2"/>
        <v>8106734</v>
      </c>
    </row>
    <row r="12" spans="1:4" x14ac:dyDescent="0.25">
      <c r="A12" s="2" t="s">
        <v>11</v>
      </c>
      <c r="B12" s="13">
        <f t="shared" si="0"/>
        <v>28637179</v>
      </c>
      <c r="C12" s="13">
        <f t="shared" si="1"/>
        <v>27639145</v>
      </c>
      <c r="D12" s="13">
        <f t="shared" si="2"/>
        <v>28209594</v>
      </c>
    </row>
    <row r="13" spans="1:4" x14ac:dyDescent="0.25">
      <c r="A13" s="2" t="s">
        <v>6</v>
      </c>
      <c r="B13" s="13">
        <f t="shared" si="0"/>
        <v>104244735</v>
      </c>
      <c r="C13" s="13">
        <f t="shared" si="1"/>
        <v>109415072</v>
      </c>
      <c r="D13" s="13">
        <f t="shared" si="2"/>
        <v>121693184</v>
      </c>
    </row>
    <row r="14" spans="1:4" x14ac:dyDescent="0.25">
      <c r="A14" s="2" t="s">
        <v>7</v>
      </c>
      <c r="B14" s="13">
        <f t="shared" si="0"/>
        <v>524313</v>
      </c>
      <c r="C14" s="13">
        <f t="shared" si="1"/>
        <v>513075</v>
      </c>
      <c r="D14" s="13">
        <f t="shared" si="2"/>
        <v>490437</v>
      </c>
    </row>
    <row r="16" spans="1:4" ht="15.75" thickBot="1" x14ac:dyDescent="0.3"/>
    <row r="17" spans="1:6" x14ac:dyDescent="0.25">
      <c r="A17" s="10" t="s">
        <v>22</v>
      </c>
      <c r="B17" s="11"/>
      <c r="C17" s="12"/>
      <c r="D17" s="12"/>
    </row>
    <row r="18" spans="1:6" x14ac:dyDescent="0.25">
      <c r="A18" s="5" t="s">
        <v>6</v>
      </c>
      <c r="B18" s="13">
        <v>104244735</v>
      </c>
      <c r="C18" s="13">
        <v>109415072</v>
      </c>
      <c r="D18" s="13">
        <v>121693184</v>
      </c>
      <c r="F18" s="5"/>
    </row>
    <row r="19" spans="1:6" x14ac:dyDescent="0.25">
      <c r="A19" s="5" t="s">
        <v>7</v>
      </c>
      <c r="B19" s="13">
        <v>524313</v>
      </c>
      <c r="C19" s="13">
        <v>513075</v>
      </c>
      <c r="D19" s="13">
        <v>490437</v>
      </c>
      <c r="F19" s="5"/>
    </row>
    <row r="20" spans="1:6" x14ac:dyDescent="0.25">
      <c r="A20" s="5" t="s">
        <v>13</v>
      </c>
      <c r="B20" s="13">
        <v>3157366</v>
      </c>
      <c r="C20" s="13">
        <v>2572994</v>
      </c>
      <c r="D20" s="13">
        <v>2349253</v>
      </c>
      <c r="F20" s="5"/>
    </row>
    <row r="21" spans="1:6" x14ac:dyDescent="0.25">
      <c r="A21" s="5" t="s">
        <v>14</v>
      </c>
      <c r="B21" s="13">
        <v>979722</v>
      </c>
      <c r="C21" s="13">
        <v>1157857</v>
      </c>
      <c r="D21" s="13">
        <v>971148</v>
      </c>
      <c r="F21" s="5"/>
    </row>
    <row r="22" spans="1:6" x14ac:dyDescent="0.25">
      <c r="A22" s="5" t="s">
        <v>8</v>
      </c>
      <c r="B22" s="13">
        <v>749688</v>
      </c>
      <c r="C22" s="13">
        <v>1052327</v>
      </c>
      <c r="D22" s="13">
        <v>718930</v>
      </c>
      <c r="F22" s="5"/>
    </row>
    <row r="23" spans="1:6" x14ac:dyDescent="0.25">
      <c r="A23" s="5" t="s">
        <v>15</v>
      </c>
      <c r="B23" s="13">
        <v>27933287</v>
      </c>
      <c r="C23" s="13">
        <v>29954472</v>
      </c>
      <c r="D23" s="13">
        <v>33380140</v>
      </c>
      <c r="F23" s="5"/>
    </row>
    <row r="24" spans="1:6" x14ac:dyDescent="0.25">
      <c r="A24" s="5" t="s">
        <v>9</v>
      </c>
      <c r="B24" s="13">
        <v>6826528</v>
      </c>
      <c r="C24" s="13">
        <v>7426547</v>
      </c>
      <c r="D24" s="13">
        <v>8697573</v>
      </c>
      <c r="F24" s="5"/>
    </row>
    <row r="25" spans="1:6" x14ac:dyDescent="0.25">
      <c r="A25" s="5" t="s">
        <v>16</v>
      </c>
      <c r="B25" s="13">
        <v>121583618</v>
      </c>
      <c r="C25" s="13">
        <v>113433879</v>
      </c>
      <c r="D25" s="13">
        <v>110933029</v>
      </c>
      <c r="F25" s="5"/>
    </row>
    <row r="26" spans="1:6" x14ac:dyDescent="0.25">
      <c r="A26" s="6" t="s">
        <v>17</v>
      </c>
      <c r="B26" s="13">
        <v>8478931</v>
      </c>
      <c r="C26" s="13">
        <v>6725021</v>
      </c>
      <c r="D26" s="13">
        <v>4586193</v>
      </c>
      <c r="F26" s="5"/>
    </row>
    <row r="27" spans="1:6" x14ac:dyDescent="0.25">
      <c r="A27" s="6" t="s">
        <v>18</v>
      </c>
      <c r="B27" s="13">
        <v>113104683</v>
      </c>
      <c r="C27" s="13">
        <v>106708857</v>
      </c>
      <c r="D27" s="13">
        <v>106346836</v>
      </c>
      <c r="F27" s="5"/>
    </row>
    <row r="28" spans="1:6" x14ac:dyDescent="0.25">
      <c r="A28" s="5" t="s">
        <v>10</v>
      </c>
      <c r="B28" s="13">
        <v>41850368</v>
      </c>
      <c r="C28" s="13">
        <v>41112966</v>
      </c>
      <c r="D28" s="13">
        <v>42790944</v>
      </c>
      <c r="F28" s="5"/>
    </row>
    <row r="29" spans="1:6" x14ac:dyDescent="0.25">
      <c r="A29" s="5" t="s">
        <v>11</v>
      </c>
      <c r="B29" s="13">
        <v>28637179</v>
      </c>
      <c r="C29" s="13">
        <v>27639145</v>
      </c>
      <c r="D29" s="13">
        <v>28209594</v>
      </c>
      <c r="F29" s="5"/>
    </row>
    <row r="30" spans="1:6" x14ac:dyDescent="0.25">
      <c r="A30" s="5" t="s">
        <v>12</v>
      </c>
      <c r="B30" s="13">
        <v>8038638</v>
      </c>
      <c r="C30" s="13">
        <v>8190555</v>
      </c>
      <c r="D30" s="13">
        <v>8106734</v>
      </c>
      <c r="F30" s="5"/>
    </row>
    <row r="31" spans="1:6" x14ac:dyDescent="0.25">
      <c r="A31" s="5" t="s">
        <v>19</v>
      </c>
      <c r="B31" s="8">
        <v>49604</v>
      </c>
      <c r="C31" s="9">
        <v>61580</v>
      </c>
      <c r="D31" s="9">
        <v>51274</v>
      </c>
      <c r="F31" s="5"/>
    </row>
    <row r="32" spans="1:6" x14ac:dyDescent="0.25">
      <c r="A32" s="5" t="s">
        <v>20</v>
      </c>
      <c r="B32" s="8">
        <v>8689647</v>
      </c>
      <c r="C32" s="9">
        <v>8672328</v>
      </c>
      <c r="D32" s="9">
        <v>9376873</v>
      </c>
    </row>
    <row r="33" spans="1:4" x14ac:dyDescent="0.25">
      <c r="A33" s="5" t="s">
        <v>21</v>
      </c>
      <c r="B33" s="8">
        <v>545229</v>
      </c>
      <c r="C33" s="9">
        <v>500149</v>
      </c>
      <c r="D33" s="9">
        <v>511828</v>
      </c>
    </row>
    <row r="34" spans="1:4" x14ac:dyDescent="0.25">
      <c r="A34" s="19" t="s">
        <v>22</v>
      </c>
      <c r="B34" s="13">
        <f>SUM(B18:B33)-B26-B27</f>
        <v>353809922</v>
      </c>
      <c r="C34" s="13">
        <f>SUM(C18:C33)-C26-C27</f>
        <v>351702946</v>
      </c>
      <c r="D34" s="13">
        <f>SUM(D18:D33)-D26-D27</f>
        <v>368280941</v>
      </c>
    </row>
    <row r="35" spans="1:4" x14ac:dyDescent="0.25">
      <c r="A35" s="19" t="s">
        <v>28</v>
      </c>
      <c r="B35" s="13">
        <f>B18+B19+B20+B21+B22+B23+B24+B28+B29+B30+B31+B32+B33</f>
        <v>232226304</v>
      </c>
      <c r="C35" s="13">
        <f>C18+C19+C20+C21+C22+C23+C24+C28+C29+C30+C31+C32+C33</f>
        <v>238269067</v>
      </c>
      <c r="D35" s="13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10" t="s">
        <v>22</v>
      </c>
      <c r="B1" s="11">
        <v>353809918</v>
      </c>
      <c r="C1" s="12">
        <v>351702940</v>
      </c>
      <c r="D1" s="12">
        <v>368280934</v>
      </c>
    </row>
    <row r="2" spans="1:4" x14ac:dyDescent="0.25">
      <c r="A2" s="5" t="s">
        <v>6</v>
      </c>
      <c r="B2" s="8">
        <v>104244735</v>
      </c>
      <c r="C2" s="9">
        <v>109415072</v>
      </c>
      <c r="D2" s="9">
        <v>121693184</v>
      </c>
    </row>
    <row r="3" spans="1:4" x14ac:dyDescent="0.25">
      <c r="A3" s="6" t="s">
        <v>23</v>
      </c>
      <c r="B3" s="7">
        <v>75737330</v>
      </c>
      <c r="C3" s="4">
        <v>78057816</v>
      </c>
      <c r="D3" s="4">
        <v>83836855</v>
      </c>
    </row>
    <row r="4" spans="1:4" x14ac:dyDescent="0.25">
      <c r="A4" s="6" t="s">
        <v>24</v>
      </c>
      <c r="B4" s="7">
        <v>28507403</v>
      </c>
      <c r="C4" s="4">
        <v>31357259</v>
      </c>
      <c r="D4" s="4">
        <v>37856331</v>
      </c>
    </row>
    <row r="5" spans="1:4" x14ac:dyDescent="0.25">
      <c r="A5" s="5" t="s">
        <v>7</v>
      </c>
      <c r="B5" s="8">
        <v>524313</v>
      </c>
      <c r="C5" s="9">
        <v>513075</v>
      </c>
      <c r="D5" s="9">
        <v>490437</v>
      </c>
    </row>
    <row r="6" spans="1:4" x14ac:dyDescent="0.25">
      <c r="A6" s="6" t="s">
        <v>23</v>
      </c>
      <c r="B6" s="7">
        <v>394104</v>
      </c>
      <c r="C6" s="4">
        <v>390923</v>
      </c>
      <c r="D6" s="4">
        <v>410263</v>
      </c>
    </row>
    <row r="7" spans="1:4" x14ac:dyDescent="0.25">
      <c r="A7" s="6" t="s">
        <v>24</v>
      </c>
      <c r="B7" s="7">
        <v>130210</v>
      </c>
      <c r="C7" s="4">
        <v>122156</v>
      </c>
      <c r="D7" s="4">
        <v>80173</v>
      </c>
    </row>
    <row r="8" spans="1:4" x14ac:dyDescent="0.25">
      <c r="A8" s="5" t="s">
        <v>13</v>
      </c>
      <c r="B8" s="8">
        <v>3157366</v>
      </c>
      <c r="C8" s="9">
        <v>2572994</v>
      </c>
      <c r="D8" s="9">
        <v>2349253</v>
      </c>
    </row>
    <row r="9" spans="1:4" x14ac:dyDescent="0.25">
      <c r="A9" s="6" t="s">
        <v>23</v>
      </c>
      <c r="B9" s="7">
        <v>1807498</v>
      </c>
      <c r="C9" s="4">
        <v>1417602</v>
      </c>
      <c r="D9" s="4">
        <v>1188124</v>
      </c>
    </row>
    <row r="10" spans="1:4" x14ac:dyDescent="0.25">
      <c r="A10" s="6" t="s">
        <v>24</v>
      </c>
      <c r="B10" s="7">
        <v>1349869</v>
      </c>
      <c r="C10" s="4">
        <v>1155393</v>
      </c>
      <c r="D10" s="4">
        <v>1161127</v>
      </c>
    </row>
    <row r="11" spans="1:4" x14ac:dyDescent="0.25">
      <c r="A11" s="5" t="s">
        <v>14</v>
      </c>
      <c r="B11" s="8">
        <v>979722</v>
      </c>
      <c r="C11" s="9">
        <v>1157857</v>
      </c>
      <c r="D11" s="9">
        <v>971148</v>
      </c>
    </row>
    <row r="12" spans="1:4" x14ac:dyDescent="0.25">
      <c r="A12" s="6" t="s">
        <v>23</v>
      </c>
      <c r="B12" s="7">
        <v>248526</v>
      </c>
      <c r="C12" s="4">
        <v>289820</v>
      </c>
      <c r="D12" s="4">
        <v>204424</v>
      </c>
    </row>
    <row r="13" spans="1:4" x14ac:dyDescent="0.25">
      <c r="A13" s="6" t="s">
        <v>24</v>
      </c>
      <c r="B13" s="7">
        <v>731196</v>
      </c>
      <c r="C13" s="4">
        <v>868033</v>
      </c>
      <c r="D13" s="4">
        <v>766726</v>
      </c>
    </row>
    <row r="14" spans="1:4" x14ac:dyDescent="0.25">
      <c r="A14" s="5" t="s">
        <v>8</v>
      </c>
      <c r="B14" s="8">
        <v>749688</v>
      </c>
      <c r="C14" s="9">
        <v>1052327</v>
      </c>
      <c r="D14" s="9">
        <v>718930</v>
      </c>
    </row>
    <row r="15" spans="1:4" x14ac:dyDescent="0.25">
      <c r="A15" s="6" t="s">
        <v>23</v>
      </c>
      <c r="B15" s="7">
        <v>749688</v>
      </c>
      <c r="C15" s="4">
        <v>1052327</v>
      </c>
      <c r="D15" s="4">
        <v>718930</v>
      </c>
    </row>
    <row r="16" spans="1:4" x14ac:dyDescent="0.25">
      <c r="A16" s="5" t="s">
        <v>15</v>
      </c>
      <c r="B16" s="8">
        <v>27933287</v>
      </c>
      <c r="C16" s="9">
        <v>29954472</v>
      </c>
      <c r="D16" s="9">
        <v>33380140</v>
      </c>
    </row>
    <row r="17" spans="1:4" x14ac:dyDescent="0.25">
      <c r="A17" s="6" t="s">
        <v>23</v>
      </c>
      <c r="B17" s="7">
        <v>3025462</v>
      </c>
      <c r="C17" s="4">
        <v>2446596</v>
      </c>
      <c r="D17" s="4">
        <v>2405608</v>
      </c>
    </row>
    <row r="18" spans="1:4" x14ac:dyDescent="0.25">
      <c r="A18" s="6" t="s">
        <v>24</v>
      </c>
      <c r="B18" s="7">
        <v>24907826</v>
      </c>
      <c r="C18" s="4">
        <v>27507876</v>
      </c>
      <c r="D18" s="4">
        <v>30974533</v>
      </c>
    </row>
    <row r="19" spans="1:4" x14ac:dyDescent="0.25">
      <c r="A19" s="5" t="s">
        <v>9</v>
      </c>
      <c r="B19" s="8">
        <v>6826528</v>
      </c>
      <c r="C19" s="9">
        <v>7426547</v>
      </c>
      <c r="D19" s="9">
        <v>8697573</v>
      </c>
    </row>
    <row r="20" spans="1:4" x14ac:dyDescent="0.25">
      <c r="A20" s="6" t="s">
        <v>23</v>
      </c>
      <c r="B20" s="7">
        <v>6349320</v>
      </c>
      <c r="C20" s="4">
        <v>7071620</v>
      </c>
      <c r="D20" s="4">
        <v>8351351</v>
      </c>
    </row>
    <row r="21" spans="1:4" x14ac:dyDescent="0.25">
      <c r="A21" s="6" t="s">
        <v>24</v>
      </c>
      <c r="B21" s="7">
        <v>477210</v>
      </c>
      <c r="C21" s="4">
        <v>354928</v>
      </c>
      <c r="D21" s="4">
        <v>346224</v>
      </c>
    </row>
    <row r="22" spans="1:4" x14ac:dyDescent="0.25">
      <c r="A22" s="5" t="s">
        <v>16</v>
      </c>
      <c r="B22" s="8">
        <v>121583618</v>
      </c>
      <c r="C22" s="9">
        <v>113433879</v>
      </c>
      <c r="D22" s="9">
        <v>110933029</v>
      </c>
    </row>
    <row r="23" spans="1:4" x14ac:dyDescent="0.25">
      <c r="A23" s="5" t="s">
        <v>10</v>
      </c>
      <c r="B23" s="8">
        <v>41850368</v>
      </c>
      <c r="C23" s="9">
        <v>41112966</v>
      </c>
      <c r="D23" s="9">
        <v>42790944</v>
      </c>
    </row>
    <row r="24" spans="1:4" x14ac:dyDescent="0.25">
      <c r="A24" s="6" t="s">
        <v>23</v>
      </c>
      <c r="B24" s="7">
        <v>1181554</v>
      </c>
      <c r="C24" s="4">
        <v>1104175</v>
      </c>
      <c r="D24" s="4">
        <v>1423962</v>
      </c>
    </row>
    <row r="25" spans="1:4" x14ac:dyDescent="0.25">
      <c r="A25" s="6" t="s">
        <v>24</v>
      </c>
      <c r="B25" s="7">
        <v>40668815</v>
      </c>
      <c r="C25" s="4">
        <v>40008791</v>
      </c>
      <c r="D25" s="4">
        <v>41366983</v>
      </c>
    </row>
    <row r="26" spans="1:4" x14ac:dyDescent="0.25">
      <c r="A26" s="5" t="s">
        <v>11</v>
      </c>
      <c r="B26" s="8">
        <v>28637179</v>
      </c>
      <c r="C26" s="9">
        <v>27639145</v>
      </c>
      <c r="D26" s="9">
        <v>28209594</v>
      </c>
    </row>
    <row r="27" spans="1:4" x14ac:dyDescent="0.25">
      <c r="A27" s="6" t="s">
        <v>23</v>
      </c>
      <c r="B27" s="7">
        <v>23110264</v>
      </c>
      <c r="C27" s="4">
        <v>22074375</v>
      </c>
      <c r="D27" s="4">
        <v>22777363</v>
      </c>
    </row>
    <row r="28" spans="1:4" x14ac:dyDescent="0.25">
      <c r="A28" s="6" t="s">
        <v>24</v>
      </c>
      <c r="B28" s="7">
        <v>5526914</v>
      </c>
      <c r="C28" s="4">
        <v>5564767</v>
      </c>
      <c r="D28" s="4">
        <v>5432232</v>
      </c>
    </row>
    <row r="29" spans="1:4" x14ac:dyDescent="0.25">
      <c r="A29" s="5" t="s">
        <v>12</v>
      </c>
      <c r="B29" s="8">
        <v>8038638</v>
      </c>
      <c r="C29" s="9">
        <v>8190555</v>
      </c>
      <c r="D29" s="9">
        <v>8106734</v>
      </c>
    </row>
    <row r="30" spans="1:4" x14ac:dyDescent="0.25">
      <c r="A30" s="6" t="s">
        <v>23</v>
      </c>
      <c r="B30" s="7">
        <v>6766769</v>
      </c>
      <c r="C30" s="4">
        <v>6917289</v>
      </c>
      <c r="D30" s="4">
        <v>6898437</v>
      </c>
    </row>
    <row r="31" spans="1:4" x14ac:dyDescent="0.25">
      <c r="A31" s="6" t="s">
        <v>24</v>
      </c>
      <c r="B31" s="7">
        <v>1271869</v>
      </c>
      <c r="C31" s="4">
        <v>1273267</v>
      </c>
      <c r="D31" s="4">
        <v>1208298</v>
      </c>
    </row>
    <row r="32" spans="1:4" x14ac:dyDescent="0.25">
      <c r="A32" s="5" t="s">
        <v>19</v>
      </c>
      <c r="B32" s="8">
        <v>49604</v>
      </c>
      <c r="C32" s="9">
        <v>61580</v>
      </c>
      <c r="D32" s="9">
        <v>51274</v>
      </c>
    </row>
    <row r="33" spans="1:4" x14ac:dyDescent="0.25">
      <c r="A33" s="6" t="s">
        <v>24</v>
      </c>
      <c r="B33" s="7">
        <v>40070</v>
      </c>
      <c r="C33" s="4">
        <v>31120</v>
      </c>
      <c r="D33" s="4">
        <v>26626</v>
      </c>
    </row>
    <row r="34" spans="1:4" x14ac:dyDescent="0.25">
      <c r="A34" s="6" t="s">
        <v>23</v>
      </c>
      <c r="B34" s="7">
        <v>9535</v>
      </c>
      <c r="C34" s="4">
        <v>30463</v>
      </c>
      <c r="D34" s="4">
        <v>24647</v>
      </c>
    </row>
    <row r="35" spans="1:4" x14ac:dyDescent="0.25">
      <c r="A35" s="5" t="s">
        <v>20</v>
      </c>
      <c r="B35" s="8">
        <v>8689647</v>
      </c>
      <c r="C35" s="9">
        <v>8672328</v>
      </c>
      <c r="D35" s="9">
        <v>9376873</v>
      </c>
    </row>
    <row r="36" spans="1:4" x14ac:dyDescent="0.25">
      <c r="A36" s="6" t="s">
        <v>23</v>
      </c>
      <c r="B36" s="7">
        <v>600290</v>
      </c>
      <c r="C36" s="4">
        <v>1248375</v>
      </c>
      <c r="D36" s="4">
        <v>1612998</v>
      </c>
    </row>
    <row r="37" spans="1:4" x14ac:dyDescent="0.25">
      <c r="A37" s="6" t="s">
        <v>24</v>
      </c>
      <c r="B37" s="7">
        <v>8089359</v>
      </c>
      <c r="C37" s="4">
        <v>7423952</v>
      </c>
      <c r="D37" s="4">
        <v>7763875</v>
      </c>
    </row>
    <row r="38" spans="1:4" x14ac:dyDescent="0.25">
      <c r="A38" s="5" t="s">
        <v>21</v>
      </c>
      <c r="B38" s="8">
        <v>545229</v>
      </c>
      <c r="C38" s="9">
        <v>500149</v>
      </c>
      <c r="D38" s="9">
        <v>511828</v>
      </c>
    </row>
    <row r="39" spans="1:4" x14ac:dyDescent="0.25">
      <c r="A39" s="6" t="s">
        <v>23</v>
      </c>
      <c r="B39" s="7">
        <v>50888</v>
      </c>
      <c r="C39" s="4">
        <v>38562</v>
      </c>
      <c r="D39" s="4">
        <v>47530</v>
      </c>
    </row>
    <row r="40" spans="1:4" ht="15.75" thickBot="1" x14ac:dyDescent="0.3">
      <c r="A40" s="14" t="s">
        <v>24</v>
      </c>
      <c r="B40" s="15">
        <v>494342</v>
      </c>
      <c r="C40" s="16">
        <v>461588</v>
      </c>
      <c r="D40" s="16">
        <v>464298</v>
      </c>
    </row>
    <row r="43" spans="1:4" x14ac:dyDescent="0.25">
      <c r="B43" s="13">
        <f>B1-B22</f>
        <v>232226300</v>
      </c>
      <c r="C43" s="13">
        <f t="shared" ref="C43:D43" si="0">C1-C22</f>
        <v>238269061</v>
      </c>
      <c r="D43" s="13">
        <f t="shared" si="0"/>
        <v>257347905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32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51"/>
  <sheetViews>
    <sheetView showGridLines="0" showRowColHeaders="0" zoomScale="80" zoomScaleNormal="80" workbookViewId="0">
      <selection activeCell="M44" sqref="M44"/>
    </sheetView>
  </sheetViews>
  <sheetFormatPr defaultRowHeight="16.5" x14ac:dyDescent="0.3"/>
  <cols>
    <col min="1" max="1" width="3.140625" style="75" customWidth="1"/>
    <col min="2" max="3" width="9.140625" style="75"/>
    <col min="4" max="4" width="5.5703125" style="75" customWidth="1"/>
    <col min="5" max="7" width="9.140625" style="75"/>
    <col min="8" max="8" width="12.85546875" style="75" customWidth="1"/>
    <col min="9" max="10" width="9.140625" style="75"/>
    <col min="11" max="11" width="9.140625" style="75" customWidth="1"/>
    <col min="12" max="12" width="10" style="75" customWidth="1"/>
    <col min="13" max="13" width="13.7109375" style="83" customWidth="1"/>
    <col min="14" max="16384" width="9.140625" style="75"/>
  </cols>
  <sheetData>
    <row r="2" spans="2:13" ht="11.25" customHeight="1" x14ac:dyDescent="0.3">
      <c r="B2" s="450" t="s">
        <v>35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101"/>
    </row>
    <row r="3" spans="2:13" ht="11.25" customHeight="1" x14ac:dyDescent="0.3"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101"/>
    </row>
    <row r="4" spans="2:13" ht="11.25" customHeight="1" x14ac:dyDescent="0.3">
      <c r="B4" s="451" t="s">
        <v>95</v>
      </c>
      <c r="C4" s="451"/>
      <c r="D4" s="452" t="s">
        <v>97</v>
      </c>
      <c r="E4" s="453"/>
      <c r="F4" s="453"/>
      <c r="G4" s="453"/>
      <c r="H4" s="453"/>
      <c r="I4" s="453"/>
      <c r="J4" s="453"/>
      <c r="K4" s="453"/>
      <c r="L4" s="102"/>
      <c r="M4" s="103"/>
    </row>
    <row r="5" spans="2:13" ht="11.25" customHeight="1" x14ac:dyDescent="0.3">
      <c r="B5" s="451"/>
      <c r="C5" s="451"/>
      <c r="D5" s="453"/>
      <c r="E5" s="453"/>
      <c r="F5" s="453"/>
      <c r="G5" s="453"/>
      <c r="H5" s="453"/>
      <c r="I5" s="453"/>
      <c r="J5" s="453"/>
      <c r="K5" s="453"/>
      <c r="L5" s="102"/>
      <c r="M5" s="104"/>
    </row>
    <row r="6" spans="2:13" x14ac:dyDescent="0.3"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2:13" ht="25.5" customHeight="1" x14ac:dyDescent="0.3">
      <c r="B7" s="446" t="s">
        <v>36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</row>
    <row r="8" spans="2:13" ht="16.5" customHeight="1" x14ac:dyDescent="0.3">
      <c r="B8" s="454"/>
      <c r="C8" s="455"/>
      <c r="D8" s="455"/>
      <c r="E8" s="76"/>
      <c r="F8" s="76"/>
      <c r="G8" s="76"/>
      <c r="H8" s="76"/>
      <c r="I8" s="76"/>
      <c r="J8" s="76"/>
      <c r="K8" s="76"/>
      <c r="L8" s="76"/>
      <c r="M8" s="78" t="s">
        <v>37</v>
      </c>
    </row>
    <row r="9" spans="2:13" ht="20.100000000000001" customHeight="1" x14ac:dyDescent="0.3">
      <c r="B9" s="455"/>
      <c r="C9" s="455"/>
      <c r="D9" s="455"/>
      <c r="E9" s="444" t="s">
        <v>38</v>
      </c>
      <c r="F9" s="444"/>
      <c r="G9" s="449">
        <f>'2'!P9</f>
        <v>-8.3180500452374479E-3</v>
      </c>
      <c r="H9" s="449"/>
      <c r="I9" s="88" t="s">
        <v>39</v>
      </c>
      <c r="J9" s="89"/>
      <c r="K9" s="182">
        <f>'3'!P9</f>
        <v>3.0523435588972279E-2</v>
      </c>
      <c r="L9" s="97">
        <f>'3'!P9</f>
        <v>3.0523435588972279E-2</v>
      </c>
      <c r="M9" s="94">
        <f>'5'!O7</f>
        <v>0.46420357787119659</v>
      </c>
    </row>
    <row r="10" spans="2:13" ht="19.5" customHeight="1" x14ac:dyDescent="0.3">
      <c r="B10" s="455"/>
      <c r="C10" s="455"/>
      <c r="D10" s="455"/>
      <c r="E10" s="444"/>
      <c r="F10" s="444"/>
      <c r="G10" s="449"/>
      <c r="H10" s="449"/>
      <c r="I10" s="88" t="s">
        <v>40</v>
      </c>
      <c r="J10" s="89"/>
      <c r="K10" s="182">
        <f>'4'!P9</f>
        <v>-3.967717150268605E-2</v>
      </c>
      <c r="L10" s="97">
        <f>'4'!P9</f>
        <v>-3.967717150268605E-2</v>
      </c>
      <c r="M10" s="94">
        <f>'5'!O21</f>
        <v>0.53579642212880341</v>
      </c>
    </row>
    <row r="11" spans="2:13" ht="20.100000000000001" customHeight="1" x14ac:dyDescent="0.35">
      <c r="B11" s="455"/>
      <c r="C11" s="455"/>
      <c r="D11" s="455"/>
      <c r="E11" s="79"/>
      <c r="F11" s="79"/>
      <c r="G11" s="91"/>
      <c r="H11" s="92"/>
      <c r="I11" s="76"/>
      <c r="J11" s="76"/>
      <c r="K11" s="76"/>
      <c r="L11" s="98"/>
      <c r="M11" s="80"/>
    </row>
    <row r="12" spans="2:13" ht="20.100000000000001" customHeight="1" x14ac:dyDescent="0.3">
      <c r="B12" s="455"/>
      <c r="C12" s="455"/>
      <c r="D12" s="455"/>
      <c r="E12" s="444" t="s">
        <v>41</v>
      </c>
      <c r="F12" s="444"/>
      <c r="G12" s="449">
        <f>'2'!P18</f>
        <v>-1.9875733791320347E-3</v>
      </c>
      <c r="H12" s="449"/>
      <c r="I12" s="88" t="s">
        <v>39</v>
      </c>
      <c r="J12" s="89"/>
      <c r="K12" s="182">
        <f>'5'!Q31</f>
        <v>3.9343870503445066E-2</v>
      </c>
      <c r="L12" s="97">
        <f>K12</f>
        <v>3.9343870503445066E-2</v>
      </c>
      <c r="M12" s="94">
        <f>'5'!O31</f>
        <v>0.68692557571455659</v>
      </c>
    </row>
    <row r="13" spans="2:13" ht="20.100000000000001" customHeight="1" x14ac:dyDescent="0.3">
      <c r="B13" s="455"/>
      <c r="C13" s="455"/>
      <c r="D13" s="455"/>
      <c r="E13" s="444"/>
      <c r="F13" s="444"/>
      <c r="G13" s="449"/>
      <c r="H13" s="449"/>
      <c r="I13" s="88" t="s">
        <v>40</v>
      </c>
      <c r="J13" s="89"/>
      <c r="K13" s="182">
        <f>'5'!Q21</f>
        <v>-3.967717150268605E-2</v>
      </c>
      <c r="L13" s="97">
        <f>'5'!Q45</f>
        <v>-8.2079456274007173E-2</v>
      </c>
      <c r="M13" s="94">
        <f>'5'!O45</f>
        <v>0.31307442428544341</v>
      </c>
    </row>
    <row r="14" spans="2:13" ht="20.100000000000001" customHeight="1" x14ac:dyDescent="0.35">
      <c r="B14" s="455"/>
      <c r="C14" s="455"/>
      <c r="D14" s="455"/>
      <c r="E14" s="76"/>
      <c r="F14" s="79"/>
      <c r="G14" s="91"/>
      <c r="H14" s="93"/>
      <c r="I14" s="76"/>
      <c r="J14" s="76"/>
      <c r="K14" s="76"/>
      <c r="L14" s="98"/>
      <c r="M14" s="77"/>
    </row>
    <row r="15" spans="2:13" ht="20.100000000000001" customHeight="1" x14ac:dyDescent="0.3">
      <c r="B15" s="455"/>
      <c r="C15" s="455"/>
      <c r="D15" s="455"/>
      <c r="E15" s="444" t="s">
        <v>42</v>
      </c>
      <c r="F15" s="444"/>
      <c r="G15" s="449">
        <f>'2'!I27</f>
        <v>6.3835755671404187E-3</v>
      </c>
      <c r="H15" s="449"/>
      <c r="I15" s="88" t="s">
        <v>39</v>
      </c>
      <c r="J15" s="89"/>
      <c r="K15" s="182">
        <f>'5'!J55</f>
        <v>8.5591793547438073E-3</v>
      </c>
      <c r="L15" s="97">
        <f>K15</f>
        <v>8.5591793547438073E-3</v>
      </c>
      <c r="M15" s="90"/>
    </row>
    <row r="16" spans="2:13" ht="20.100000000000001" customHeight="1" x14ac:dyDescent="0.3">
      <c r="B16" s="455"/>
      <c r="C16" s="455"/>
      <c r="D16" s="455"/>
      <c r="E16" s="444"/>
      <c r="F16" s="444"/>
      <c r="G16" s="449"/>
      <c r="H16" s="449"/>
      <c r="I16" s="88" t="s">
        <v>40</v>
      </c>
      <c r="J16" s="89"/>
      <c r="K16" s="182">
        <f>'5'!J69</f>
        <v>-4.4154198476850676E-2</v>
      </c>
      <c r="L16" s="97">
        <f>K16</f>
        <v>-4.4154198476850676E-2</v>
      </c>
      <c r="M16" s="90"/>
    </row>
    <row r="17" spans="2:13" ht="11.25" customHeight="1" x14ac:dyDescent="0.3">
      <c r="B17" s="455"/>
      <c r="C17" s="455"/>
      <c r="D17" s="455"/>
      <c r="E17" s="76"/>
      <c r="F17" s="76"/>
      <c r="G17" s="76"/>
      <c r="H17" s="76"/>
      <c r="I17" s="76"/>
      <c r="J17" s="76"/>
      <c r="K17" s="76"/>
      <c r="L17" s="76"/>
      <c r="M17" s="77"/>
    </row>
    <row r="18" spans="2:13" ht="11.25" customHeight="1" x14ac:dyDescent="0.3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2:13" ht="11.25" customHeight="1" x14ac:dyDescent="0.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1.25" customHeight="1" x14ac:dyDescent="0.3"/>
    <row r="21" spans="2:13" ht="11.25" customHeight="1" x14ac:dyDescent="0.3"/>
    <row r="22" spans="2:13" ht="25.5" customHeight="1" x14ac:dyDescent="0.3">
      <c r="B22" s="446" t="s">
        <v>43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</row>
    <row r="23" spans="2:13" x14ac:dyDescent="0.3">
      <c r="B23" s="448"/>
      <c r="C23" s="448"/>
      <c r="D23" s="448"/>
      <c r="E23" s="76"/>
      <c r="F23" s="76"/>
      <c r="G23" s="76"/>
      <c r="H23" s="76"/>
      <c r="I23" s="76"/>
      <c r="J23" s="76"/>
      <c r="K23" s="76"/>
      <c r="L23" s="76"/>
      <c r="M23" s="78" t="s">
        <v>37</v>
      </c>
    </row>
    <row r="24" spans="2:13" ht="20.100000000000001" customHeight="1" x14ac:dyDescent="0.3">
      <c r="B24" s="448"/>
      <c r="C24" s="448"/>
      <c r="D24" s="448"/>
      <c r="E24" s="444" t="s">
        <v>38</v>
      </c>
      <c r="F24" s="444"/>
      <c r="G24" s="449">
        <f>'6'!Q24</f>
        <v>2.707778574687237E-2</v>
      </c>
      <c r="H24" s="449"/>
      <c r="I24" s="88" t="s">
        <v>39</v>
      </c>
      <c r="J24" s="89"/>
      <c r="K24" s="182">
        <f>'6'!Q7</f>
        <v>5.6455748262394245E-2</v>
      </c>
      <c r="L24" s="97">
        <f>K24</f>
        <v>5.6455748262394245E-2</v>
      </c>
      <c r="M24" s="94">
        <f>'6'!O7</f>
        <v>0.48080541639466584</v>
      </c>
    </row>
    <row r="25" spans="2:13" ht="20.100000000000001" customHeight="1" x14ac:dyDescent="0.3">
      <c r="B25" s="448"/>
      <c r="C25" s="448"/>
      <c r="D25" s="448"/>
      <c r="E25" s="444"/>
      <c r="F25" s="444"/>
      <c r="G25" s="449"/>
      <c r="H25" s="449"/>
      <c r="I25" s="88" t="s">
        <v>40</v>
      </c>
      <c r="J25" s="89"/>
      <c r="K25" s="182">
        <f>'6'!Q21</f>
        <v>1.2925824902893848E-3</v>
      </c>
      <c r="L25" s="97">
        <f>K25</f>
        <v>1.2925824902893848E-3</v>
      </c>
      <c r="M25" s="94">
        <f>'6'!O21</f>
        <v>0.51919458360533421</v>
      </c>
    </row>
    <row r="26" spans="2:13" ht="20.100000000000001" customHeight="1" x14ac:dyDescent="0.3">
      <c r="B26" s="448"/>
      <c r="C26" s="448"/>
      <c r="D26" s="448"/>
      <c r="E26" s="79"/>
      <c r="F26" s="79"/>
      <c r="G26" s="79"/>
      <c r="H26" s="76"/>
      <c r="I26" s="84"/>
      <c r="J26" s="76"/>
      <c r="K26" s="76"/>
      <c r="L26" s="98"/>
      <c r="M26" s="96"/>
    </row>
    <row r="27" spans="2:13" ht="20.100000000000001" customHeight="1" x14ac:dyDescent="0.3">
      <c r="B27" s="448"/>
      <c r="C27" s="448"/>
      <c r="D27" s="448"/>
      <c r="E27" s="444" t="s">
        <v>41</v>
      </c>
      <c r="F27" s="444"/>
      <c r="G27" s="449">
        <f>'6'!Q48</f>
        <v>7.9553020572074695E-2</v>
      </c>
      <c r="H27" s="449"/>
      <c r="I27" s="88" t="s">
        <v>39</v>
      </c>
      <c r="J27" s="89"/>
      <c r="K27" s="182">
        <f>'6'!Q31</f>
        <v>0.11094815932376081</v>
      </c>
      <c r="L27" s="97">
        <f>K27</f>
        <v>0.11094815932376081</v>
      </c>
      <c r="M27" s="94">
        <f>'6'!O31</f>
        <v>0.73085126211006002</v>
      </c>
    </row>
    <row r="28" spans="2:13" ht="20.100000000000001" customHeight="1" x14ac:dyDescent="0.3">
      <c r="B28" s="448"/>
      <c r="C28" s="448"/>
      <c r="D28" s="448"/>
      <c r="E28" s="444"/>
      <c r="F28" s="444"/>
      <c r="G28" s="449"/>
      <c r="H28" s="449"/>
      <c r="I28" s="88" t="s">
        <v>40</v>
      </c>
      <c r="J28" s="89"/>
      <c r="K28" s="182">
        <f>'6'!Q45</f>
        <v>2.6152540895644258E-3</v>
      </c>
      <c r="L28" s="97">
        <f>K28</f>
        <v>2.6152540895644258E-3</v>
      </c>
      <c r="M28" s="94">
        <f>'6'!O45</f>
        <v>0.26914873788993993</v>
      </c>
    </row>
    <row r="29" spans="2:13" ht="20.100000000000001" customHeight="1" x14ac:dyDescent="0.3">
      <c r="B29" s="448"/>
      <c r="C29" s="448"/>
      <c r="D29" s="448"/>
      <c r="E29" s="76"/>
      <c r="F29" s="79"/>
      <c r="G29" s="85"/>
      <c r="H29" s="86"/>
      <c r="I29" s="84"/>
      <c r="J29" s="76"/>
      <c r="K29" s="76"/>
      <c r="L29" s="99"/>
      <c r="M29" s="77"/>
    </row>
    <row r="30" spans="2:13" ht="20.100000000000001" customHeight="1" x14ac:dyDescent="0.3">
      <c r="B30" s="448"/>
      <c r="C30" s="448"/>
      <c r="D30" s="448"/>
      <c r="E30" s="445" t="s">
        <v>42</v>
      </c>
      <c r="F30" s="445"/>
      <c r="G30" s="449">
        <f>'6'!J72</f>
        <v>5.1091782485630614E-2</v>
      </c>
      <c r="H30" s="449"/>
      <c r="I30" s="88" t="s">
        <v>39</v>
      </c>
      <c r="J30" s="89"/>
      <c r="K30" s="182">
        <f>'6'!J55</f>
        <v>5.1580400931125522E-2</v>
      </c>
      <c r="L30" s="97">
        <f>K30</f>
        <v>5.1580400931125522E-2</v>
      </c>
      <c r="M30" s="90"/>
    </row>
    <row r="31" spans="2:13" ht="20.100000000000001" customHeight="1" x14ac:dyDescent="0.3">
      <c r="B31" s="448"/>
      <c r="C31" s="448"/>
      <c r="D31" s="448"/>
      <c r="E31" s="445"/>
      <c r="F31" s="445"/>
      <c r="G31" s="449"/>
      <c r="H31" s="449"/>
      <c r="I31" s="88" t="s">
        <v>40</v>
      </c>
      <c r="J31" s="89"/>
      <c r="K31" s="182">
        <f>'6'!J69</f>
        <v>1.3209641441520544E-3</v>
      </c>
      <c r="L31" s="97">
        <f>K31</f>
        <v>1.3209641441520544E-3</v>
      </c>
      <c r="M31" s="90"/>
    </row>
    <row r="32" spans="2:13" ht="15.75" customHeight="1" x14ac:dyDescent="0.3">
      <c r="B32" s="448"/>
      <c r="C32" s="448"/>
      <c r="D32" s="448"/>
      <c r="E32" s="76"/>
      <c r="F32" s="76"/>
      <c r="G32" s="76"/>
      <c r="H32" s="76"/>
      <c r="I32" s="76"/>
      <c r="J32" s="76"/>
      <c r="K32" s="76"/>
      <c r="L32" s="76"/>
      <c r="M32" s="77"/>
    </row>
    <row r="33" spans="2:15" ht="12" customHeight="1" x14ac:dyDescent="0.3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2:15" ht="12" customHeight="1" x14ac:dyDescent="0.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2:15" ht="12" customHeight="1" x14ac:dyDescent="0.3"/>
    <row r="36" spans="2:15" ht="12" customHeight="1" x14ac:dyDescent="0.3"/>
    <row r="37" spans="2:15" ht="25.5" customHeight="1" x14ac:dyDescent="0.3">
      <c r="B37" s="446" t="s">
        <v>44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</row>
    <row r="38" spans="2:15" x14ac:dyDescent="0.3">
      <c r="B38" s="448"/>
      <c r="C38" s="448"/>
      <c r="D38" s="448"/>
      <c r="E38" s="76"/>
      <c r="F38" s="76"/>
      <c r="G38" s="76"/>
      <c r="H38" s="76"/>
      <c r="I38" s="76"/>
      <c r="J38" s="76"/>
      <c r="K38" s="76"/>
      <c r="L38" s="100"/>
      <c r="M38" s="78" t="s">
        <v>37</v>
      </c>
    </row>
    <row r="39" spans="2:15" ht="20.100000000000001" customHeight="1" x14ac:dyDescent="0.3">
      <c r="B39" s="448"/>
      <c r="C39" s="448"/>
      <c r="D39" s="448"/>
      <c r="E39" s="444" t="s">
        <v>38</v>
      </c>
      <c r="F39" s="444"/>
      <c r="G39" s="449">
        <f>'7'!Q24</f>
        <v>-0.15279983076601181</v>
      </c>
      <c r="H39" s="449"/>
      <c r="I39" s="88" t="s">
        <v>39</v>
      </c>
      <c r="J39" s="89"/>
      <c r="K39" s="182">
        <f>'7'!Q7</f>
        <v>-0.10612257989292735</v>
      </c>
      <c r="L39" s="97">
        <f>K39</f>
        <v>-0.10612257989292735</v>
      </c>
      <c r="M39" s="94">
        <f>'7'!O7</f>
        <v>0.38204850188506478</v>
      </c>
    </row>
    <row r="40" spans="2:15" ht="20.100000000000001" customHeight="1" x14ac:dyDescent="0.3">
      <c r="B40" s="448"/>
      <c r="C40" s="448"/>
      <c r="D40" s="448"/>
      <c r="E40" s="444"/>
      <c r="F40" s="444"/>
      <c r="G40" s="449"/>
      <c r="H40" s="449"/>
      <c r="I40" s="88" t="s">
        <v>40</v>
      </c>
      <c r="J40" s="89"/>
      <c r="K40" s="182">
        <f>'7'!Q21</f>
        <v>-0.17929569713788593</v>
      </c>
      <c r="L40" s="97">
        <f>K40</f>
        <v>-0.17929569713788593</v>
      </c>
      <c r="M40" s="94">
        <f>'7'!O21</f>
        <v>0.61795149811493522</v>
      </c>
    </row>
    <row r="41" spans="2:15" ht="20.100000000000001" customHeight="1" x14ac:dyDescent="0.3">
      <c r="B41" s="448"/>
      <c r="C41" s="448"/>
      <c r="D41" s="448"/>
      <c r="E41" s="79"/>
      <c r="F41" s="79"/>
      <c r="G41" s="85"/>
      <c r="H41" s="87"/>
      <c r="I41" s="84"/>
      <c r="J41" s="84"/>
      <c r="K41" s="76"/>
      <c r="L41" s="183"/>
      <c r="M41" s="96"/>
    </row>
    <row r="42" spans="2:15" ht="20.100000000000001" customHeight="1" x14ac:dyDescent="0.3">
      <c r="B42" s="448"/>
      <c r="C42" s="448"/>
      <c r="D42" s="448"/>
      <c r="E42" s="444" t="s">
        <v>41</v>
      </c>
      <c r="F42" s="444"/>
      <c r="G42" s="449">
        <f>'7'!Q48</f>
        <v>-0.12738164756747775</v>
      </c>
      <c r="H42" s="449"/>
      <c r="I42" s="88" t="s">
        <v>39</v>
      </c>
      <c r="J42" s="88"/>
      <c r="K42" s="182">
        <f>'7'!Q31</f>
        <v>-9.5068203378503996E-2</v>
      </c>
      <c r="L42" s="97">
        <f>K42</f>
        <v>-9.5068203378503996E-2</v>
      </c>
      <c r="M42" s="94">
        <f>'7'!O31</f>
        <v>0.60335732072246173</v>
      </c>
    </row>
    <row r="43" spans="2:15" ht="20.100000000000001" customHeight="1" x14ac:dyDescent="0.3">
      <c r="B43" s="448"/>
      <c r="C43" s="448"/>
      <c r="D43" s="448"/>
      <c r="E43" s="444"/>
      <c r="F43" s="444"/>
      <c r="G43" s="449"/>
      <c r="H43" s="449"/>
      <c r="I43" s="88" t="s">
        <v>40</v>
      </c>
      <c r="J43" s="88"/>
      <c r="K43" s="182">
        <f>'7'!Q45</f>
        <v>-0.17233844130492809</v>
      </c>
      <c r="L43" s="97">
        <f>K43</f>
        <v>-0.17233844130492809</v>
      </c>
      <c r="M43" s="94">
        <f>'7'!O45</f>
        <v>0.39664267927753832</v>
      </c>
    </row>
    <row r="44" spans="2:15" ht="20.100000000000001" customHeight="1" x14ac:dyDescent="0.3">
      <c r="B44" s="448"/>
      <c r="C44" s="448"/>
      <c r="D44" s="448"/>
      <c r="E44" s="76"/>
      <c r="F44" s="79"/>
      <c r="G44" s="85"/>
      <c r="H44" s="86"/>
      <c r="I44" s="84"/>
      <c r="J44" s="84"/>
      <c r="K44" s="76"/>
      <c r="L44" s="183"/>
      <c r="M44" s="77"/>
      <c r="N44" s="76"/>
      <c r="O44" s="76"/>
    </row>
    <row r="45" spans="2:15" ht="20.100000000000001" customHeight="1" x14ac:dyDescent="0.3">
      <c r="B45" s="448"/>
      <c r="C45" s="448"/>
      <c r="D45" s="448"/>
      <c r="E45" s="445" t="s">
        <v>42</v>
      </c>
      <c r="F45" s="445"/>
      <c r="G45" s="449">
        <f>'7'!J72</f>
        <v>3.0002570964446813E-2</v>
      </c>
      <c r="H45" s="449"/>
      <c r="I45" s="88" t="s">
        <v>39</v>
      </c>
      <c r="J45" s="88"/>
      <c r="K45" s="182">
        <f>'7'!J55</f>
        <v>1.2366770057911659E-2</v>
      </c>
      <c r="L45" s="97">
        <f>K45</f>
        <v>1.2366770057911659E-2</v>
      </c>
      <c r="M45" s="90"/>
      <c r="O45" s="76"/>
    </row>
    <row r="46" spans="2:15" ht="20.100000000000001" customHeight="1" x14ac:dyDescent="0.3">
      <c r="B46" s="448"/>
      <c r="C46" s="448"/>
      <c r="D46" s="448"/>
      <c r="E46" s="445"/>
      <c r="F46" s="445"/>
      <c r="G46" s="449"/>
      <c r="H46" s="449"/>
      <c r="I46" s="88" t="s">
        <v>40</v>
      </c>
      <c r="J46" s="88"/>
      <c r="K46" s="182">
        <f>'7'!J69</f>
        <v>8.4771772350835158E-3</v>
      </c>
      <c r="L46" s="97">
        <f>K46</f>
        <v>8.4771772350835158E-3</v>
      </c>
      <c r="M46" s="90"/>
    </row>
    <row r="47" spans="2:15" ht="15.75" customHeight="1" x14ac:dyDescent="0.3">
      <c r="B47" s="448"/>
      <c r="C47" s="448"/>
      <c r="D47" s="448"/>
      <c r="E47" s="86"/>
      <c r="F47" s="86"/>
      <c r="G47" s="76"/>
      <c r="H47" s="76"/>
      <c r="I47" s="76"/>
      <c r="J47" s="76"/>
      <c r="K47" s="76"/>
      <c r="L47" s="76"/>
      <c r="M47" s="77"/>
    </row>
    <row r="48" spans="2:15" ht="12" customHeight="1" x14ac:dyDescent="0.3">
      <c r="B48" s="404"/>
      <c r="C48" s="404"/>
      <c r="D48" s="404"/>
      <c r="E48" s="86"/>
      <c r="F48" s="86"/>
      <c r="G48" s="76"/>
      <c r="H48" s="76"/>
      <c r="I48" s="76"/>
      <c r="J48" s="76"/>
      <c r="K48" s="76"/>
      <c r="L48" s="76"/>
      <c r="M48" s="77"/>
    </row>
    <row r="49" spans="2:13" ht="12" customHeight="1" x14ac:dyDescent="0.3">
      <c r="B49" s="405"/>
      <c r="C49" s="405"/>
      <c r="D49" s="405"/>
      <c r="E49" s="406"/>
      <c r="F49" s="406"/>
      <c r="G49" s="407"/>
      <c r="H49" s="407"/>
      <c r="I49" s="407"/>
      <c r="J49" s="407"/>
      <c r="K49" s="407"/>
      <c r="L49" s="407"/>
      <c r="M49" s="408"/>
    </row>
    <row r="51" spans="2:13" x14ac:dyDescent="0.3">
      <c r="B51" s="118" t="s">
        <v>46</v>
      </c>
    </row>
  </sheetData>
  <mergeCells count="27"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>
    <pageSetUpPr fitToPage="1"/>
  </sheetPr>
  <dimension ref="A1:Q29"/>
  <sheetViews>
    <sheetView showGridLines="0" workbookViewId="0">
      <selection activeCell="I25" sqref="I25"/>
    </sheetView>
  </sheetViews>
  <sheetFormatPr defaultRowHeight="15" x14ac:dyDescent="0.25"/>
  <cols>
    <col min="1" max="1" width="25.140625" style="364" bestFit="1" customWidth="1"/>
    <col min="2" max="4" width="11.7109375" style="364" customWidth="1"/>
    <col min="5" max="5" width="12.7109375" style="364" bestFit="1" customWidth="1"/>
    <col min="6" max="7" width="12.7109375" style="364" customWidth="1"/>
    <col min="8" max="8" width="2.5703125" style="364" customWidth="1"/>
    <col min="9" max="14" width="10.7109375" style="364" customWidth="1"/>
    <col min="15" max="15" width="2.5703125" style="364" customWidth="1"/>
    <col min="16" max="17" width="10.5703125" style="364" customWidth="1"/>
    <col min="18" max="18" width="2.140625" style="364" customWidth="1"/>
    <col min="19" max="21" width="11.7109375" style="364" customWidth="1"/>
    <col min="22" max="26" width="9.140625" style="364"/>
    <col min="27" max="27" width="2.140625" style="364" customWidth="1"/>
    <col min="28" max="30" width="9.140625" style="364"/>
    <col min="31" max="31" width="11.42578125" style="364" customWidth="1"/>
    <col min="32" max="16384" width="9.140625" style="364"/>
  </cols>
  <sheetData>
    <row r="1" spans="1:17" x14ac:dyDescent="0.25">
      <c r="A1" s="378" t="s">
        <v>47</v>
      </c>
    </row>
    <row r="2" spans="1:17" x14ac:dyDescent="0.25">
      <c r="A2" s="378"/>
    </row>
    <row r="3" spans="1:17" x14ac:dyDescent="0.25">
      <c r="A3" s="378" t="s">
        <v>29</v>
      </c>
      <c r="I3" s="378" t="s">
        <v>31</v>
      </c>
      <c r="P3" s="378" t="s">
        <v>96</v>
      </c>
    </row>
    <row r="4" spans="1:17" ht="15.75" thickBot="1" x14ac:dyDescent="0.3">
      <c r="M4" s="403"/>
      <c r="N4" s="403"/>
    </row>
    <row r="5" spans="1:17" ht="20.25" customHeight="1" x14ac:dyDescent="0.25">
      <c r="A5" s="462" t="s">
        <v>51</v>
      </c>
      <c r="B5" s="456">
        <v>2016</v>
      </c>
      <c r="C5" s="458">
        <v>2017</v>
      </c>
      <c r="D5" s="469">
        <v>2018</v>
      </c>
      <c r="E5" s="458">
        <v>2019</v>
      </c>
      <c r="F5" s="458">
        <v>2020</v>
      </c>
      <c r="G5" s="471">
        <v>2021</v>
      </c>
      <c r="I5" s="460">
        <v>2016</v>
      </c>
      <c r="J5" s="458">
        <v>2017</v>
      </c>
      <c r="K5" s="458">
        <v>2018</v>
      </c>
      <c r="L5" s="458">
        <v>2019</v>
      </c>
      <c r="M5" s="473">
        <v>2020</v>
      </c>
      <c r="N5" s="471">
        <v>2021</v>
      </c>
      <c r="P5" s="466" t="s">
        <v>93</v>
      </c>
      <c r="Q5" s="467"/>
    </row>
    <row r="6" spans="1:17" ht="20.25" customHeight="1" thickBot="1" x14ac:dyDescent="0.3">
      <c r="A6" s="463"/>
      <c r="B6" s="457"/>
      <c r="C6" s="459"/>
      <c r="D6" s="470"/>
      <c r="E6" s="459"/>
      <c r="F6" s="459"/>
      <c r="G6" s="472"/>
      <c r="I6" s="461">
        <v>2016</v>
      </c>
      <c r="J6" s="459">
        <v>2017</v>
      </c>
      <c r="K6" s="468"/>
      <c r="L6" s="468">
        <v>2018</v>
      </c>
      <c r="M6" s="474"/>
      <c r="N6" s="472"/>
      <c r="P6" s="402" t="s">
        <v>0</v>
      </c>
      <c r="Q6" s="401" t="s">
        <v>45</v>
      </c>
    </row>
    <row r="7" spans="1:17" ht="21.95" customHeight="1" x14ac:dyDescent="0.25">
      <c r="A7" s="376" t="s">
        <v>44</v>
      </c>
      <c r="B7" s="397">
        <v>73589682</v>
      </c>
      <c r="C7" s="396">
        <v>80208943</v>
      </c>
      <c r="D7" s="380">
        <v>81369316</v>
      </c>
      <c r="E7" s="396">
        <v>89195523</v>
      </c>
      <c r="F7" s="380">
        <v>49337607</v>
      </c>
      <c r="G7" s="395">
        <v>41798829</v>
      </c>
      <c r="I7" s="394">
        <f t="shared" ref="I7:N7" si="0">B7/B9</f>
        <v>0.28645210339566635</v>
      </c>
      <c r="J7" s="400">
        <f t="shared" si="0"/>
        <v>0.29996382809659872</v>
      </c>
      <c r="K7" s="400">
        <f t="shared" si="0"/>
        <v>0.30810715382130371</v>
      </c>
      <c r="L7" s="400">
        <f t="shared" si="0"/>
        <v>0.32051295383624323</v>
      </c>
      <c r="M7" s="379">
        <f t="shared" si="0"/>
        <v>0.19677732270582149</v>
      </c>
      <c r="N7" s="392">
        <f t="shared" si="0"/>
        <v>0.16810811279300572</v>
      </c>
      <c r="P7" s="399">
        <f>(G7-F7)/F7</f>
        <v>-0.15279983076601181</v>
      </c>
      <c r="Q7" s="398">
        <f>(N7-M7)*100</f>
        <v>-2.8669209912815767</v>
      </c>
    </row>
    <row r="8" spans="1:17" ht="21.95" customHeight="1" thickBot="1" x14ac:dyDescent="0.3">
      <c r="A8" s="376" t="s">
        <v>43</v>
      </c>
      <c r="B8" s="397">
        <v>183310795</v>
      </c>
      <c r="C8" s="396">
        <v>187186441</v>
      </c>
      <c r="D8" s="380">
        <v>182724896</v>
      </c>
      <c r="E8" s="396">
        <v>189094393</v>
      </c>
      <c r="F8" s="380">
        <v>201390507</v>
      </c>
      <c r="G8" s="395">
        <v>206843716</v>
      </c>
      <c r="I8" s="394">
        <f t="shared" ref="I8:N8" si="1">B8/B9</f>
        <v>0.71354789660433371</v>
      </c>
      <c r="J8" s="393">
        <f t="shared" si="1"/>
        <v>0.70003617190340128</v>
      </c>
      <c r="K8" s="393">
        <f t="shared" si="1"/>
        <v>0.69189284617869629</v>
      </c>
      <c r="L8" s="393">
        <f t="shared" si="1"/>
        <v>0.67948704616375677</v>
      </c>
      <c r="M8" s="379">
        <f t="shared" si="1"/>
        <v>0.80322267729417851</v>
      </c>
      <c r="N8" s="392">
        <f t="shared" si="1"/>
        <v>0.83189188720699425</v>
      </c>
      <c r="P8" s="391">
        <f>(G8-F8)/F8</f>
        <v>2.707778574687237E-2</v>
      </c>
      <c r="Q8" s="390">
        <f>(N8-M8)*100</f>
        <v>2.8669209912815741</v>
      </c>
    </row>
    <row r="9" spans="1:17" ht="21.95" customHeight="1" thickBot="1" x14ac:dyDescent="0.3">
      <c r="A9" s="370" t="s">
        <v>27</v>
      </c>
      <c r="B9" s="389">
        <f t="shared" ref="B9:G9" si="2">SUM(B7:B8)</f>
        <v>256900477</v>
      </c>
      <c r="C9" s="388">
        <f t="shared" si="2"/>
        <v>267395384</v>
      </c>
      <c r="D9" s="388">
        <f t="shared" si="2"/>
        <v>264094212</v>
      </c>
      <c r="E9" s="388">
        <f t="shared" si="2"/>
        <v>278289916</v>
      </c>
      <c r="F9" s="409">
        <f t="shared" si="2"/>
        <v>250728114</v>
      </c>
      <c r="G9" s="387">
        <f t="shared" si="2"/>
        <v>248642545</v>
      </c>
      <c r="I9" s="386">
        <f t="shared" ref="I9:N9" si="3">I7+I8</f>
        <v>1</v>
      </c>
      <c r="J9" s="385">
        <f t="shared" si="3"/>
        <v>1</v>
      </c>
      <c r="K9" s="385">
        <f t="shared" si="3"/>
        <v>1</v>
      </c>
      <c r="L9" s="385">
        <f t="shared" si="3"/>
        <v>1</v>
      </c>
      <c r="M9" s="384">
        <f t="shared" si="3"/>
        <v>1</v>
      </c>
      <c r="N9" s="383">
        <f t="shared" si="3"/>
        <v>1</v>
      </c>
      <c r="P9" s="382">
        <f>(G9-F9)/F9</f>
        <v>-8.3180500452374479E-3</v>
      </c>
      <c r="Q9" s="381">
        <f>(N9-M9)*100</f>
        <v>0</v>
      </c>
    </row>
    <row r="11" spans="1:17" x14ac:dyDescent="0.25">
      <c r="F11" s="380"/>
    </row>
    <row r="12" spans="1:17" x14ac:dyDescent="0.25">
      <c r="A12" s="378" t="s">
        <v>30</v>
      </c>
      <c r="G12" s="379"/>
      <c r="I12" s="378" t="s">
        <v>32</v>
      </c>
      <c r="P12" s="378" t="str">
        <f>P3</f>
        <v>VARIAÇÃO (JAN.-DEZ)</v>
      </c>
    </row>
    <row r="13" spans="1:17" ht="15.75" thickBot="1" x14ac:dyDescent="0.3"/>
    <row r="14" spans="1:17" ht="20.25" customHeight="1" x14ac:dyDescent="0.25">
      <c r="A14" s="462" t="str">
        <f>A5</f>
        <v>CERTIFICADO + NÃO CERTIFICADO</v>
      </c>
      <c r="B14" s="456">
        <v>2016</v>
      </c>
      <c r="C14" s="458">
        <v>2017</v>
      </c>
      <c r="D14" s="458">
        <v>2018</v>
      </c>
      <c r="E14" s="458">
        <v>2019</v>
      </c>
      <c r="F14" s="458">
        <f>F5</f>
        <v>2020</v>
      </c>
      <c r="G14" s="471">
        <v>2021</v>
      </c>
      <c r="I14" s="460">
        <v>2016</v>
      </c>
      <c r="J14" s="458">
        <v>2017</v>
      </c>
      <c r="K14" s="458">
        <v>2018</v>
      </c>
      <c r="L14" s="458">
        <v>2019</v>
      </c>
      <c r="M14" s="473">
        <f>F5</f>
        <v>2020</v>
      </c>
      <c r="N14" s="471">
        <v>2021</v>
      </c>
      <c r="P14" s="466" t="s">
        <v>93</v>
      </c>
      <c r="Q14" s="467"/>
    </row>
    <row r="15" spans="1:17" ht="20.25" customHeight="1" thickBot="1" x14ac:dyDescent="0.3">
      <c r="A15" s="463"/>
      <c r="B15" s="457"/>
      <c r="C15" s="459"/>
      <c r="D15" s="459"/>
      <c r="E15" s="459"/>
      <c r="F15" s="459">
        <f>F6</f>
        <v>0</v>
      </c>
      <c r="G15" s="472">
        <f>G6</f>
        <v>0</v>
      </c>
      <c r="I15" s="461">
        <v>2016</v>
      </c>
      <c r="J15" s="459">
        <v>2017</v>
      </c>
      <c r="K15" s="468"/>
      <c r="L15" s="468">
        <v>2018</v>
      </c>
      <c r="M15" s="474">
        <f>F6</f>
        <v>0</v>
      </c>
      <c r="N15" s="472">
        <f>G6</f>
        <v>0</v>
      </c>
      <c r="P15" s="402" t="s">
        <v>1</v>
      </c>
      <c r="Q15" s="401" t="s">
        <v>45</v>
      </c>
    </row>
    <row r="16" spans="1:17" ht="21.95" customHeight="1" x14ac:dyDescent="0.25">
      <c r="A16" s="376" t="s">
        <v>44</v>
      </c>
      <c r="B16" s="397">
        <v>461075038</v>
      </c>
      <c r="C16" s="396">
        <v>517832642</v>
      </c>
      <c r="D16" s="396">
        <v>536653330</v>
      </c>
      <c r="E16" s="396">
        <v>588503010</v>
      </c>
      <c r="F16" s="380">
        <v>321477613</v>
      </c>
      <c r="G16" s="395">
        <v>280527265</v>
      </c>
      <c r="I16" s="394">
        <f t="shared" ref="I16:N16" si="4">B16/B18</f>
        <v>0.54434025397611374</v>
      </c>
      <c r="J16" s="400">
        <f t="shared" si="4"/>
        <v>0.55705795595681284</v>
      </c>
      <c r="K16" s="400">
        <f t="shared" si="4"/>
        <v>0.54996675470828416</v>
      </c>
      <c r="L16" s="400">
        <f t="shared" si="4"/>
        <v>0.55942504335310406</v>
      </c>
      <c r="M16" s="379">
        <f t="shared" si="4"/>
        <v>0.39404027698354271</v>
      </c>
      <c r="N16" s="392">
        <f t="shared" si="4"/>
        <v>0.34453155904846933</v>
      </c>
      <c r="P16" s="399">
        <f>(G16-F16)/F16</f>
        <v>-0.12738164756747775</v>
      </c>
      <c r="Q16" s="398">
        <f>(N16-M16)*100</f>
        <v>-4.9508717935073392</v>
      </c>
    </row>
    <row r="17" spans="1:17" ht="21.95" customHeight="1" thickBot="1" x14ac:dyDescent="0.3">
      <c r="A17" s="376" t="s">
        <v>43</v>
      </c>
      <c r="B17" s="397">
        <v>385959578</v>
      </c>
      <c r="C17" s="396">
        <v>411695488</v>
      </c>
      <c r="D17" s="396">
        <v>439138980</v>
      </c>
      <c r="E17" s="396">
        <v>463475297</v>
      </c>
      <c r="F17" s="380">
        <v>494372014</v>
      </c>
      <c r="G17" s="395">
        <v>533700801</v>
      </c>
      <c r="I17" s="394">
        <f t="shared" ref="I17:N17" si="5">B17/B18</f>
        <v>0.4556597460238862</v>
      </c>
      <c r="J17" s="393">
        <f t="shared" si="5"/>
        <v>0.4428810168014139</v>
      </c>
      <c r="K17" s="393">
        <f t="shared" si="5"/>
        <v>0.45003324529171579</v>
      </c>
      <c r="L17" s="393">
        <f t="shared" si="5"/>
        <v>0.44057495664689594</v>
      </c>
      <c r="M17" s="379">
        <f t="shared" si="5"/>
        <v>0.60595972301645729</v>
      </c>
      <c r="N17" s="392">
        <f t="shared" si="5"/>
        <v>0.65546844095153067</v>
      </c>
      <c r="P17" s="391">
        <f>(G17-F17)/F17</f>
        <v>7.9553020572074695E-2</v>
      </c>
      <c r="Q17" s="390">
        <f>(N17-M17)*100</f>
        <v>4.9508717935073392</v>
      </c>
    </row>
    <row r="18" spans="1:17" ht="21.95" customHeight="1" thickBot="1" x14ac:dyDescent="0.3">
      <c r="A18" s="370" t="s">
        <v>27</v>
      </c>
      <c r="B18" s="389">
        <f>B16+B17</f>
        <v>847034616</v>
      </c>
      <c r="C18" s="388">
        <v>929584860</v>
      </c>
      <c r="D18" s="388">
        <f>SUM(D16:D17)</f>
        <v>975792310</v>
      </c>
      <c r="E18" s="388">
        <f>SUM(E16:E17)</f>
        <v>1051978307</v>
      </c>
      <c r="F18" s="409">
        <f>SUM(F16:F17)</f>
        <v>815849627</v>
      </c>
      <c r="G18" s="387">
        <f>SUM(G16:G17)</f>
        <v>814228066</v>
      </c>
      <c r="I18" s="386">
        <f t="shared" ref="I18:N18" si="6">I16+I17</f>
        <v>1</v>
      </c>
      <c r="J18" s="385">
        <f t="shared" si="6"/>
        <v>0.99993897275822674</v>
      </c>
      <c r="K18" s="385">
        <f t="shared" si="6"/>
        <v>1</v>
      </c>
      <c r="L18" s="385">
        <f t="shared" si="6"/>
        <v>1</v>
      </c>
      <c r="M18" s="384">
        <f t="shared" si="6"/>
        <v>1</v>
      </c>
      <c r="N18" s="383">
        <f t="shared" si="6"/>
        <v>1</v>
      </c>
      <c r="P18" s="382">
        <f>(G18-F18)/F18</f>
        <v>-1.9875733791320347E-3</v>
      </c>
      <c r="Q18" s="381">
        <f>(N18-M18)*100</f>
        <v>0</v>
      </c>
    </row>
    <row r="20" spans="1:17" x14ac:dyDescent="0.25">
      <c r="F20" s="380"/>
    </row>
    <row r="21" spans="1:17" x14ac:dyDescent="0.25">
      <c r="A21" s="378" t="s">
        <v>34</v>
      </c>
      <c r="G21" s="379"/>
      <c r="I21" s="378" t="str">
        <f>P3</f>
        <v>VARIAÇÃO (JAN.-DEZ)</v>
      </c>
    </row>
    <row r="22" spans="1:17" ht="15.75" thickBot="1" x14ac:dyDescent="0.3"/>
    <row r="23" spans="1:17" ht="20.25" customHeight="1" x14ac:dyDescent="0.25">
      <c r="A23" s="462" t="str">
        <f>A5</f>
        <v>CERTIFICADO + NÃO CERTIFICADO</v>
      </c>
      <c r="B23" s="456">
        <v>2016</v>
      </c>
      <c r="C23" s="458">
        <v>2017</v>
      </c>
      <c r="D23" s="458">
        <v>2018</v>
      </c>
      <c r="E23" s="458">
        <v>2019</v>
      </c>
      <c r="F23" s="458">
        <f>F5</f>
        <v>2020</v>
      </c>
      <c r="G23" s="471">
        <v>2021</v>
      </c>
      <c r="I23" s="464" t="s">
        <v>92</v>
      </c>
    </row>
    <row r="24" spans="1:17" ht="20.25" customHeight="1" thickBot="1" x14ac:dyDescent="0.3">
      <c r="A24" s="463"/>
      <c r="B24" s="457"/>
      <c r="C24" s="459"/>
      <c r="D24" s="459"/>
      <c r="E24" s="459"/>
      <c r="F24" s="459">
        <v>2020</v>
      </c>
      <c r="G24" s="472">
        <v>2021</v>
      </c>
      <c r="I24" s="465"/>
    </row>
    <row r="25" spans="1:17" ht="21.95" customHeight="1" x14ac:dyDescent="0.25">
      <c r="A25" s="376" t="s">
        <v>44</v>
      </c>
      <c r="B25" s="375">
        <f t="shared" ref="B25:G27" si="7">B16/B7</f>
        <v>6.2654848542489967</v>
      </c>
      <c r="C25" s="374">
        <f t="shared" si="7"/>
        <v>6.4560462042243847</v>
      </c>
      <c r="D25" s="374">
        <f t="shared" si="7"/>
        <v>6.5952788640868016</v>
      </c>
      <c r="E25" s="374">
        <f t="shared" si="7"/>
        <v>6.5978985290550964</v>
      </c>
      <c r="F25" s="373">
        <f t="shared" si="7"/>
        <v>6.5158736417840455</v>
      </c>
      <c r="G25" s="372">
        <f t="shared" si="7"/>
        <v>6.7113666031170398</v>
      </c>
      <c r="I25" s="377">
        <f>(G25-F25)/F25</f>
        <v>3.0002570964446813E-2</v>
      </c>
    </row>
    <row r="26" spans="1:17" ht="21.95" customHeight="1" thickBot="1" x14ac:dyDescent="0.3">
      <c r="A26" s="376" t="s">
        <v>43</v>
      </c>
      <c r="B26" s="375">
        <f t="shared" si="7"/>
        <v>2.1054929034593952</v>
      </c>
      <c r="C26" s="374">
        <f t="shared" si="7"/>
        <v>2.1993873370347377</v>
      </c>
      <c r="D26" s="374">
        <f t="shared" si="7"/>
        <v>2.4032794086253029</v>
      </c>
      <c r="E26" s="374">
        <f t="shared" si="7"/>
        <v>2.4510261232335959</v>
      </c>
      <c r="F26" s="373">
        <f t="shared" si="7"/>
        <v>2.4547930355029099</v>
      </c>
      <c r="G26" s="372">
        <f t="shared" si="7"/>
        <v>2.5802127873200655</v>
      </c>
      <c r="I26" s="371">
        <f>(G26-F26)/F26</f>
        <v>5.1091782485630614E-2</v>
      </c>
    </row>
    <row r="27" spans="1:17" ht="21.95" customHeight="1" thickBot="1" x14ac:dyDescent="0.3">
      <c r="A27" s="370" t="s">
        <v>27</v>
      </c>
      <c r="B27" s="368">
        <f t="shared" si="7"/>
        <v>3.2971313478721176</v>
      </c>
      <c r="C27" s="369">
        <f t="shared" si="7"/>
        <v>3.4764431834769445</v>
      </c>
      <c r="D27" s="369">
        <f t="shared" si="7"/>
        <v>3.6948644296680007</v>
      </c>
      <c r="E27" s="369">
        <f t="shared" si="7"/>
        <v>3.7801524472054533</v>
      </c>
      <c r="F27" s="368">
        <f t="shared" si="7"/>
        <v>3.2539216044994461</v>
      </c>
      <c r="G27" s="367">
        <f t="shared" si="7"/>
        <v>3.2746932589513191</v>
      </c>
      <c r="I27" s="366">
        <f>(G27-F27)/F27</f>
        <v>6.3835755671404187E-3</v>
      </c>
    </row>
    <row r="29" spans="1:17" ht="15.75" x14ac:dyDescent="0.25">
      <c r="A29" s="365" t="s">
        <v>46</v>
      </c>
    </row>
  </sheetData>
  <mergeCells count="36">
    <mergeCell ref="M14:M15"/>
    <mergeCell ref="N14:N15"/>
    <mergeCell ref="G14:G15"/>
    <mergeCell ref="G23:G24"/>
    <mergeCell ref="P14:Q14"/>
    <mergeCell ref="J14:J15"/>
    <mergeCell ref="L14:L15"/>
    <mergeCell ref="K14:K15"/>
    <mergeCell ref="A5:A6"/>
    <mergeCell ref="P5:Q5"/>
    <mergeCell ref="B5:B6"/>
    <mergeCell ref="C5:C6"/>
    <mergeCell ref="E5:E6"/>
    <mergeCell ref="I5:I6"/>
    <mergeCell ref="J5:J6"/>
    <mergeCell ref="L5:L6"/>
    <mergeCell ref="D5:D6"/>
    <mergeCell ref="F5:F6"/>
    <mergeCell ref="K5:K6"/>
    <mergeCell ref="G5:G6"/>
    <mergeCell ref="M5:M6"/>
    <mergeCell ref="N5:N6"/>
    <mergeCell ref="B14:B15"/>
    <mergeCell ref="C14:C15"/>
    <mergeCell ref="E14:E15"/>
    <mergeCell ref="I14:I15"/>
    <mergeCell ref="A23:A24"/>
    <mergeCell ref="A14:A15"/>
    <mergeCell ref="B23:B24"/>
    <mergeCell ref="C23:C24"/>
    <mergeCell ref="E23:E24"/>
    <mergeCell ref="D14:D15"/>
    <mergeCell ref="D23:D24"/>
    <mergeCell ref="I23:I24"/>
    <mergeCell ref="F23:F24"/>
    <mergeCell ref="F14:F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I25:I27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P7:P9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Q7:Q9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P16:P18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Q16:Q18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9"/>
  <sheetViews>
    <sheetView showGridLines="0" workbookViewId="0">
      <selection activeCell="G9" sqref="G9"/>
    </sheetView>
  </sheetViews>
  <sheetFormatPr defaultRowHeight="15" x14ac:dyDescent="0.25"/>
  <cols>
    <col min="1" max="1" width="25.140625" bestFit="1" customWidth="1"/>
    <col min="2" max="7" width="11.7109375" customWidth="1"/>
    <col min="8" max="8" width="2.5703125" customWidth="1"/>
    <col min="9" max="14" width="10.7109375" customWidth="1"/>
    <col min="15" max="15" width="2.5703125" customWidth="1"/>
    <col min="16" max="17" width="10.5703125" customWidth="1"/>
    <col min="18" max="18" width="2.140625" customWidth="1"/>
    <col min="19" max="21" width="11.7109375" customWidth="1"/>
    <col min="27" max="27" width="2.140625" customWidth="1"/>
    <col min="31" max="31" width="11.42578125" customWidth="1"/>
  </cols>
  <sheetData>
    <row r="1" spans="1:18" x14ac:dyDescent="0.25">
      <c r="A1" s="1" t="s">
        <v>49</v>
      </c>
    </row>
    <row r="2" spans="1:18" x14ac:dyDescent="0.25">
      <c r="A2" s="1"/>
    </row>
    <row r="3" spans="1:18" x14ac:dyDescent="0.25">
      <c r="A3" s="1" t="s">
        <v>29</v>
      </c>
      <c r="I3" s="1" t="s">
        <v>31</v>
      </c>
      <c r="P3" s="1" t="s">
        <v>96</v>
      </c>
    </row>
    <row r="4" spans="1:18" ht="15.75" thickBot="1" x14ac:dyDescent="0.3">
      <c r="M4" s="230"/>
      <c r="N4" s="230"/>
    </row>
    <row r="5" spans="1:18" ht="20.25" customHeight="1" x14ac:dyDescent="0.25">
      <c r="A5" s="477" t="s">
        <v>48</v>
      </c>
      <c r="B5" s="479">
        <v>2016</v>
      </c>
      <c r="C5" s="481">
        <v>2017</v>
      </c>
      <c r="D5" s="481">
        <v>2018</v>
      </c>
      <c r="E5" s="458">
        <v>2019</v>
      </c>
      <c r="F5" s="458">
        <v>2020</v>
      </c>
      <c r="G5" s="471">
        <v>2021</v>
      </c>
      <c r="I5" s="487">
        <v>2016</v>
      </c>
      <c r="J5" s="481">
        <v>2017</v>
      </c>
      <c r="K5" s="481">
        <v>2018</v>
      </c>
      <c r="L5" s="481">
        <v>2019</v>
      </c>
      <c r="M5" s="481">
        <v>2020</v>
      </c>
      <c r="N5" s="475">
        <v>2021</v>
      </c>
      <c r="P5" s="485" t="s">
        <v>93</v>
      </c>
      <c r="Q5" s="486"/>
    </row>
    <row r="6" spans="1:18" ht="20.25" customHeight="1" thickBot="1" x14ac:dyDescent="0.3">
      <c r="A6" s="478"/>
      <c r="B6" s="480"/>
      <c r="C6" s="482"/>
      <c r="D6" s="482"/>
      <c r="E6" s="459"/>
      <c r="F6" s="459"/>
      <c r="G6" s="472"/>
      <c r="I6" s="488">
        <v>2016</v>
      </c>
      <c r="J6" s="482">
        <v>2017</v>
      </c>
      <c r="K6" s="489">
        <v>2018</v>
      </c>
      <c r="L6" s="482"/>
      <c r="M6" s="482"/>
      <c r="N6" s="476"/>
      <c r="P6" s="121" t="s">
        <v>0</v>
      </c>
      <c r="Q6" s="106" t="s">
        <v>45</v>
      </c>
    </row>
    <row r="7" spans="1:18" ht="21.95" customHeight="1" x14ac:dyDescent="0.25">
      <c r="A7" s="71" t="s">
        <v>44</v>
      </c>
      <c r="B7" s="107">
        <v>25537692</v>
      </c>
      <c r="C7" s="28">
        <v>27705328</v>
      </c>
      <c r="D7" s="28">
        <v>29031670</v>
      </c>
      <c r="E7" s="396">
        <v>33762788</v>
      </c>
      <c r="F7" s="380">
        <v>17865067</v>
      </c>
      <c r="G7" s="395">
        <v>15969180</v>
      </c>
      <c r="I7" s="108">
        <f t="shared" ref="I7:N7" si="0">B7/B9</f>
        <v>0.23271684344599755</v>
      </c>
      <c r="J7" s="110">
        <f t="shared" si="0"/>
        <v>0.24656824321214252</v>
      </c>
      <c r="K7" s="110">
        <f t="shared" si="0"/>
        <v>0.25222148036092201</v>
      </c>
      <c r="L7" s="110">
        <f t="shared" si="0"/>
        <v>0.27097022161984835</v>
      </c>
      <c r="M7" s="231">
        <f t="shared" si="0"/>
        <v>0.1595065773381994</v>
      </c>
      <c r="N7" s="35">
        <f t="shared" si="0"/>
        <v>0.13835622065178069</v>
      </c>
      <c r="P7" s="74">
        <f>(G7-F7)/F7</f>
        <v>-0.10612257989292735</v>
      </c>
      <c r="Q7" s="112">
        <f>(N7-M7)*100</f>
        <v>-2.115035668641871</v>
      </c>
    </row>
    <row r="8" spans="1:18" ht="21.95" customHeight="1" thickBot="1" x14ac:dyDescent="0.3">
      <c r="A8" s="71" t="s">
        <v>43</v>
      </c>
      <c r="B8" s="107">
        <v>84199496</v>
      </c>
      <c r="C8" s="28">
        <v>84658404</v>
      </c>
      <c r="D8" s="28">
        <v>86072206</v>
      </c>
      <c r="E8" s="396">
        <v>90836837</v>
      </c>
      <c r="F8" s="380">
        <v>94137004</v>
      </c>
      <c r="G8" s="395">
        <v>99451579</v>
      </c>
      <c r="I8" s="108">
        <f t="shared" ref="I8:N8" si="1">B8/B9</f>
        <v>0.76728315655400248</v>
      </c>
      <c r="J8" s="111">
        <f t="shared" si="1"/>
        <v>0.75343175678785745</v>
      </c>
      <c r="K8" s="111">
        <f t="shared" si="1"/>
        <v>0.74777851963907804</v>
      </c>
      <c r="L8" s="111">
        <f t="shared" si="1"/>
        <v>0.72902977838015159</v>
      </c>
      <c r="M8" s="231">
        <f t="shared" si="1"/>
        <v>0.8404934226618006</v>
      </c>
      <c r="N8" s="35">
        <f t="shared" si="1"/>
        <v>0.86164377934821934</v>
      </c>
      <c r="P8" s="122">
        <f>(G8-F8)/F8</f>
        <v>5.6455748262394245E-2</v>
      </c>
      <c r="Q8" s="113">
        <f t="shared" ref="Q8:Q9" si="2">(N8-M8)*100</f>
        <v>2.1150356686418736</v>
      </c>
      <c r="R8" s="2"/>
    </row>
    <row r="9" spans="1:18" ht="21.95" customHeight="1" thickBot="1" x14ac:dyDescent="0.3">
      <c r="A9" s="105" t="s">
        <v>27</v>
      </c>
      <c r="B9" s="114">
        <f>B7+B8</f>
        <v>109737188</v>
      </c>
      <c r="C9" s="115">
        <f t="shared" ref="C9:G9" si="3">C7+C8</f>
        <v>112363732</v>
      </c>
      <c r="D9" s="115">
        <f t="shared" si="3"/>
        <v>115103876</v>
      </c>
      <c r="E9" s="388">
        <f t="shared" si="3"/>
        <v>124599625</v>
      </c>
      <c r="F9" s="409">
        <f t="shared" si="3"/>
        <v>112002071</v>
      </c>
      <c r="G9" s="387">
        <f t="shared" si="3"/>
        <v>115420759</v>
      </c>
      <c r="I9" s="120">
        <f>I7+I8</f>
        <v>1</v>
      </c>
      <c r="J9" s="116">
        <f t="shared" ref="J9" si="4">J7+J8</f>
        <v>1</v>
      </c>
      <c r="K9" s="116">
        <f>K7+K8</f>
        <v>1</v>
      </c>
      <c r="L9" s="116">
        <f>L7+L8</f>
        <v>1</v>
      </c>
      <c r="M9" s="233">
        <f>M7+M8</f>
        <v>1</v>
      </c>
      <c r="N9" s="234">
        <f>N7+N8</f>
        <v>1</v>
      </c>
      <c r="P9" s="123">
        <f>(G9-F9)/F9</f>
        <v>3.0523435588972279E-2</v>
      </c>
      <c r="Q9" s="117">
        <f t="shared" si="2"/>
        <v>0</v>
      </c>
      <c r="R9" s="2"/>
    </row>
    <row r="12" spans="1:18" x14ac:dyDescent="0.25">
      <c r="A12" s="1" t="s">
        <v>30</v>
      </c>
      <c r="I12" s="1" t="s">
        <v>32</v>
      </c>
      <c r="P12" s="1" t="str">
        <f>P3</f>
        <v>VARIAÇÃO (JAN.-DEZ)</v>
      </c>
    </row>
    <row r="13" spans="1:18" ht="15.75" thickBot="1" x14ac:dyDescent="0.3"/>
    <row r="14" spans="1:18" ht="20.25" customHeight="1" x14ac:dyDescent="0.25">
      <c r="A14" s="477" t="s">
        <v>48</v>
      </c>
      <c r="B14" s="479">
        <v>2016</v>
      </c>
      <c r="C14" s="481">
        <v>2017</v>
      </c>
      <c r="D14" s="481">
        <v>2018</v>
      </c>
      <c r="E14" s="458">
        <v>2019</v>
      </c>
      <c r="F14" s="458">
        <f>F5</f>
        <v>2020</v>
      </c>
      <c r="G14" s="471">
        <v>2021</v>
      </c>
      <c r="I14" s="487">
        <v>2016</v>
      </c>
      <c r="J14" s="481">
        <v>2017</v>
      </c>
      <c r="K14" s="481">
        <v>2018</v>
      </c>
      <c r="L14" s="481">
        <v>2019</v>
      </c>
      <c r="M14" s="481">
        <f>F5</f>
        <v>2020</v>
      </c>
      <c r="N14" s="475">
        <v>2021</v>
      </c>
      <c r="P14" s="485" t="s">
        <v>93</v>
      </c>
      <c r="Q14" s="486"/>
    </row>
    <row r="15" spans="1:18" ht="20.25" customHeight="1" thickBot="1" x14ac:dyDescent="0.3">
      <c r="A15" s="478"/>
      <c r="B15" s="480"/>
      <c r="C15" s="482"/>
      <c r="D15" s="482"/>
      <c r="E15" s="459"/>
      <c r="F15" s="459">
        <v>2020</v>
      </c>
      <c r="G15" s="472">
        <v>2021</v>
      </c>
      <c r="I15" s="488">
        <v>2016</v>
      </c>
      <c r="J15" s="482">
        <v>2017</v>
      </c>
      <c r="K15" s="482">
        <v>2018</v>
      </c>
      <c r="L15" s="482"/>
      <c r="M15" s="482">
        <v>2019</v>
      </c>
      <c r="N15" s="476">
        <v>2020</v>
      </c>
      <c r="P15" s="121" t="s">
        <v>1</v>
      </c>
      <c r="Q15" s="106" t="s">
        <v>45</v>
      </c>
    </row>
    <row r="16" spans="1:18" ht="21.95" customHeight="1" x14ac:dyDescent="0.25">
      <c r="A16" s="71" t="s">
        <v>44</v>
      </c>
      <c r="B16" s="107">
        <v>251533440</v>
      </c>
      <c r="C16" s="28">
        <v>288451381</v>
      </c>
      <c r="D16" s="28">
        <v>313935903</v>
      </c>
      <c r="E16" s="396">
        <v>351270522</v>
      </c>
      <c r="F16" s="380">
        <v>187039708</v>
      </c>
      <c r="G16" s="395">
        <v>169258179</v>
      </c>
      <c r="I16" s="108">
        <f t="shared" ref="I16:N16" si="5">B16/B18</f>
        <v>0.4818555329437525</v>
      </c>
      <c r="J16" s="110">
        <f t="shared" si="5"/>
        <v>0.49928544278146808</v>
      </c>
      <c r="K16" s="34">
        <f t="shared" si="5"/>
        <v>0.50362194392127435</v>
      </c>
      <c r="L16" s="34">
        <f t="shared" si="5"/>
        <v>0.51390862731351694</v>
      </c>
      <c r="M16" s="231">
        <f t="shared" si="5"/>
        <v>0.34756602767421141</v>
      </c>
      <c r="N16" s="35">
        <f t="shared" si="5"/>
        <v>0.30261740968893142</v>
      </c>
      <c r="P16" s="74">
        <f>(G16-F16)/F16</f>
        <v>-9.5068203378503996E-2</v>
      </c>
      <c r="Q16" s="112">
        <f>(N16-M16)*100</f>
        <v>-4.4948617985279995</v>
      </c>
    </row>
    <row r="17" spans="1:18" ht="21.95" customHeight="1" thickBot="1" x14ac:dyDescent="0.3">
      <c r="A17" s="71" t="s">
        <v>43</v>
      </c>
      <c r="B17" s="107">
        <v>270476629</v>
      </c>
      <c r="C17" s="28">
        <v>289277021</v>
      </c>
      <c r="D17" s="28">
        <v>309420380</v>
      </c>
      <c r="E17" s="396">
        <v>332256672</v>
      </c>
      <c r="F17" s="380">
        <v>351101805</v>
      </c>
      <c r="G17" s="395">
        <v>390055904</v>
      </c>
      <c r="I17" s="108">
        <f t="shared" ref="I17:N17" si="6">B17/B18</f>
        <v>0.5181444670562475</v>
      </c>
      <c r="J17" s="111">
        <f t="shared" si="6"/>
        <v>0.50071455721853186</v>
      </c>
      <c r="K17" s="111">
        <f t="shared" si="6"/>
        <v>0.4963780560787257</v>
      </c>
      <c r="L17" s="111">
        <f t="shared" si="6"/>
        <v>0.48609137268648306</v>
      </c>
      <c r="M17" s="231">
        <f t="shared" si="6"/>
        <v>0.65243397232578859</v>
      </c>
      <c r="N17" s="35">
        <f t="shared" si="6"/>
        <v>0.69738259031106853</v>
      </c>
      <c r="P17" s="122">
        <f>(G17-F17)/F17</f>
        <v>0.11094815932376081</v>
      </c>
      <c r="Q17" s="113">
        <f t="shared" ref="Q17:Q18" si="7">(N17-M17)*100</f>
        <v>4.4948617985279942</v>
      </c>
      <c r="R17" s="2"/>
    </row>
    <row r="18" spans="1:18" ht="21.95" customHeight="1" thickBot="1" x14ac:dyDescent="0.3">
      <c r="A18" s="105" t="s">
        <v>27</v>
      </c>
      <c r="B18" s="114">
        <f t="shared" ref="B18:G18" si="8">B16+B17</f>
        <v>522010069</v>
      </c>
      <c r="C18" s="115">
        <f t="shared" si="8"/>
        <v>577728402</v>
      </c>
      <c r="D18" s="115">
        <f t="shared" si="8"/>
        <v>623356283</v>
      </c>
      <c r="E18" s="388">
        <f t="shared" si="8"/>
        <v>683527194</v>
      </c>
      <c r="F18" s="409">
        <f t="shared" si="8"/>
        <v>538141513</v>
      </c>
      <c r="G18" s="387">
        <f t="shared" si="8"/>
        <v>559314083</v>
      </c>
      <c r="I18" s="120">
        <f>I16+I17</f>
        <v>1</v>
      </c>
      <c r="J18" s="116">
        <f t="shared" ref="J18" si="9">J16+J17</f>
        <v>1</v>
      </c>
      <c r="K18" s="119">
        <f>K16+K17</f>
        <v>1</v>
      </c>
      <c r="L18" s="119">
        <f>L16+L17</f>
        <v>1</v>
      </c>
      <c r="M18" s="233">
        <f>M16+M17</f>
        <v>1</v>
      </c>
      <c r="N18" s="234">
        <f>N16+N17</f>
        <v>1</v>
      </c>
      <c r="P18" s="123">
        <f>(G18-F18)/F18</f>
        <v>3.9343870503445066E-2</v>
      </c>
      <c r="Q18" s="117">
        <f t="shared" si="7"/>
        <v>0</v>
      </c>
      <c r="R18" s="2"/>
    </row>
    <row r="21" spans="1:18" x14ac:dyDescent="0.25">
      <c r="A21" s="1" t="s">
        <v>34</v>
      </c>
      <c r="I21" s="1" t="str">
        <f>P3</f>
        <v>VARIAÇÃO (JAN.-DEZ)</v>
      </c>
    </row>
    <row r="22" spans="1:18" ht="15.75" thickBot="1" x14ac:dyDescent="0.3"/>
    <row r="23" spans="1:18" ht="20.25" customHeight="1" x14ac:dyDescent="0.25">
      <c r="A23" s="477" t="s">
        <v>48</v>
      </c>
      <c r="B23" s="479">
        <v>2016</v>
      </c>
      <c r="C23" s="481">
        <v>2017</v>
      </c>
      <c r="D23" s="481">
        <v>2018</v>
      </c>
      <c r="E23" s="481">
        <v>2019</v>
      </c>
      <c r="F23" s="481">
        <f>F5</f>
        <v>2020</v>
      </c>
      <c r="G23" s="475">
        <v>2021</v>
      </c>
      <c r="I23" s="483" t="s">
        <v>92</v>
      </c>
    </row>
    <row r="24" spans="1:18" ht="20.25" customHeight="1" thickBot="1" x14ac:dyDescent="0.3">
      <c r="A24" s="478"/>
      <c r="B24" s="480"/>
      <c r="C24" s="482"/>
      <c r="D24" s="482"/>
      <c r="E24" s="482"/>
      <c r="F24" s="482"/>
      <c r="G24" s="476"/>
      <c r="I24" s="484"/>
    </row>
    <row r="25" spans="1:18" ht="21.95" customHeight="1" x14ac:dyDescent="0.25">
      <c r="A25" s="71" t="s">
        <v>44</v>
      </c>
      <c r="B25" s="210">
        <f>B16/B7</f>
        <v>9.8494977541431705</v>
      </c>
      <c r="C25" s="150">
        <f t="shared" ref="C25:D25" si="10">C16/C7</f>
        <v>10.411404658338641</v>
      </c>
      <c r="D25" s="220">
        <f t="shared" si="10"/>
        <v>10.813566804803168</v>
      </c>
      <c r="E25" s="220">
        <f t="shared" ref="E25" si="11">E16/E7</f>
        <v>10.404073324750314</v>
      </c>
      <c r="F25" s="153">
        <f t="shared" ref="F25:G25" si="12">F16/F7</f>
        <v>10.469577751933423</v>
      </c>
      <c r="G25" s="152">
        <f t="shared" si="12"/>
        <v>10.599052612595012</v>
      </c>
      <c r="I25" s="69">
        <f>(G25-F25)/F25</f>
        <v>1.2366770057911659E-2</v>
      </c>
    </row>
    <row r="26" spans="1:18" ht="21.95" customHeight="1" thickBot="1" x14ac:dyDescent="0.3">
      <c r="A26" s="71" t="s">
        <v>43</v>
      </c>
      <c r="B26" s="210">
        <f t="shared" ref="B26:D27" si="13">B17/B8</f>
        <v>3.2123307365165226</v>
      </c>
      <c r="C26" s="150">
        <f t="shared" si="13"/>
        <v>3.4169911944004991</v>
      </c>
      <c r="D26" s="220">
        <f t="shared" si="13"/>
        <v>3.5948931063762908</v>
      </c>
      <c r="E26" s="220">
        <f t="shared" ref="E26" si="14">E17/E8</f>
        <v>3.6577305306216243</v>
      </c>
      <c r="F26" s="153">
        <f t="shared" ref="F26:G26" si="15">F17/F8</f>
        <v>3.729689602188742</v>
      </c>
      <c r="G26" s="152">
        <f t="shared" si="15"/>
        <v>3.9220684872182874</v>
      </c>
      <c r="I26" s="124">
        <f>(G26-F26)/F26</f>
        <v>5.1580400931125522E-2</v>
      </c>
      <c r="R26" s="2"/>
    </row>
    <row r="27" spans="1:18" ht="21.95" customHeight="1" thickBot="1" x14ac:dyDescent="0.3">
      <c r="A27" s="105" t="s">
        <v>27</v>
      </c>
      <c r="B27" s="211">
        <f t="shared" si="13"/>
        <v>4.7569112942824816</v>
      </c>
      <c r="C27" s="212">
        <f t="shared" si="13"/>
        <v>5.1415914345030833</v>
      </c>
      <c r="D27" s="212">
        <f t="shared" si="13"/>
        <v>5.4155976728359692</v>
      </c>
      <c r="E27" s="212">
        <f t="shared" ref="E27" si="16">E18/E9</f>
        <v>5.4857885326701421</v>
      </c>
      <c r="F27" s="326">
        <f t="shared" ref="F27:G27" si="17">F18/F9</f>
        <v>4.8047460925968055</v>
      </c>
      <c r="G27" s="243">
        <f t="shared" si="17"/>
        <v>4.8458707761573461</v>
      </c>
      <c r="I27" s="128">
        <f>(G27-F27)/F27</f>
        <v>8.5591793547438073E-3</v>
      </c>
      <c r="R27" s="2"/>
    </row>
    <row r="29" spans="1:18" ht="15.75" x14ac:dyDescent="0.25">
      <c r="A29" s="129" t="s">
        <v>46</v>
      </c>
    </row>
  </sheetData>
  <mergeCells count="36">
    <mergeCell ref="J14:J15"/>
    <mergeCell ref="K14:K15"/>
    <mergeCell ref="J5:J6"/>
    <mergeCell ref="K5:K6"/>
    <mergeCell ref="P5:Q5"/>
    <mergeCell ref="A14:A15"/>
    <mergeCell ref="B14:B15"/>
    <mergeCell ref="C14:C15"/>
    <mergeCell ref="D14:D15"/>
    <mergeCell ref="I14:I15"/>
    <mergeCell ref="A5:A6"/>
    <mergeCell ref="B5:B6"/>
    <mergeCell ref="C5:C6"/>
    <mergeCell ref="D5:D6"/>
    <mergeCell ref="I5:I6"/>
    <mergeCell ref="P14:Q14"/>
    <mergeCell ref="F5:F6"/>
    <mergeCell ref="M5:M6"/>
    <mergeCell ref="F14:F15"/>
    <mergeCell ref="M14:M15"/>
    <mergeCell ref="N5:N6"/>
    <mergeCell ref="N14:N15"/>
    <mergeCell ref="A23:A24"/>
    <mergeCell ref="B23:B24"/>
    <mergeCell ref="C23:C24"/>
    <mergeCell ref="D23:D24"/>
    <mergeCell ref="I23:I24"/>
    <mergeCell ref="F23:F24"/>
    <mergeCell ref="E5:E6"/>
    <mergeCell ref="L5:L6"/>
    <mergeCell ref="E14:E15"/>
    <mergeCell ref="E23:E24"/>
    <mergeCell ref="L14:L15"/>
    <mergeCell ref="G5:G6"/>
    <mergeCell ref="G14:G15"/>
    <mergeCell ref="G23:G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I25:I27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Q7:Q9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P16:P18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Q16:Q18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showGridLines="0" workbookViewId="0">
      <selection activeCell="G18" sqref="G18"/>
    </sheetView>
  </sheetViews>
  <sheetFormatPr defaultRowHeight="15" x14ac:dyDescent="0.25"/>
  <cols>
    <col min="1" max="1" width="25.140625" bestFit="1" customWidth="1"/>
    <col min="2" max="7" width="11.7109375" customWidth="1"/>
    <col min="8" max="8" width="2.5703125" customWidth="1"/>
    <col min="9" max="14" width="10.7109375" customWidth="1"/>
    <col min="15" max="15" width="2.5703125" customWidth="1"/>
    <col min="16" max="17" width="10.5703125" customWidth="1"/>
    <col min="18" max="18" width="2.140625" customWidth="1"/>
    <col min="19" max="21" width="11.7109375" customWidth="1"/>
    <col min="27" max="27" width="2.140625" customWidth="1"/>
    <col min="31" max="31" width="11.42578125" customWidth="1"/>
  </cols>
  <sheetData>
    <row r="1" spans="1:18" x14ac:dyDescent="0.25">
      <c r="A1" s="1" t="s">
        <v>52</v>
      </c>
    </row>
    <row r="2" spans="1:18" x14ac:dyDescent="0.25">
      <c r="A2" s="1"/>
    </row>
    <row r="3" spans="1:18" x14ac:dyDescent="0.25">
      <c r="A3" s="1" t="s">
        <v>29</v>
      </c>
      <c r="I3" s="1" t="s">
        <v>31</v>
      </c>
      <c r="P3" s="1" t="str">
        <f>'2'!P3</f>
        <v>VARIAÇÃO (JAN.-DEZ)</v>
      </c>
    </row>
    <row r="4" spans="1:18" ht="15.75" thickBot="1" x14ac:dyDescent="0.3">
      <c r="M4" s="230"/>
      <c r="N4" s="230"/>
    </row>
    <row r="5" spans="1:18" ht="20.25" customHeight="1" x14ac:dyDescent="0.25">
      <c r="A5" s="477" t="s">
        <v>50</v>
      </c>
      <c r="B5" s="479">
        <v>2016</v>
      </c>
      <c r="C5" s="481">
        <v>2017</v>
      </c>
      <c r="D5" s="481">
        <v>2018</v>
      </c>
      <c r="E5" s="458">
        <v>2019</v>
      </c>
      <c r="F5" s="458">
        <v>2020</v>
      </c>
      <c r="G5" s="471">
        <v>2021</v>
      </c>
      <c r="I5" s="487">
        <v>2016</v>
      </c>
      <c r="J5" s="481">
        <v>2017</v>
      </c>
      <c r="K5" s="481">
        <v>2018</v>
      </c>
      <c r="L5" s="481">
        <v>2019</v>
      </c>
      <c r="M5" s="481">
        <f>F5</f>
        <v>2020</v>
      </c>
      <c r="N5" s="475">
        <v>2021</v>
      </c>
      <c r="P5" s="485" t="s">
        <v>93</v>
      </c>
      <c r="Q5" s="486"/>
    </row>
    <row r="6" spans="1:18" ht="20.25" customHeight="1" thickBot="1" x14ac:dyDescent="0.3">
      <c r="A6" s="478"/>
      <c r="B6" s="480"/>
      <c r="C6" s="482"/>
      <c r="D6" s="482"/>
      <c r="E6" s="459"/>
      <c r="F6" s="459"/>
      <c r="G6" s="472">
        <v>2021</v>
      </c>
      <c r="I6" s="488">
        <v>2016</v>
      </c>
      <c r="J6" s="482">
        <v>2017</v>
      </c>
      <c r="K6" s="489">
        <v>2018</v>
      </c>
      <c r="L6" s="482"/>
      <c r="M6" s="482">
        <v>2020</v>
      </c>
      <c r="N6" s="476">
        <v>2021</v>
      </c>
      <c r="P6" s="121" t="s">
        <v>0</v>
      </c>
      <c r="Q6" s="106" t="s">
        <v>45</v>
      </c>
    </row>
    <row r="7" spans="1:18" ht="21.95" customHeight="1" x14ac:dyDescent="0.25">
      <c r="A7" s="71" t="s">
        <v>44</v>
      </c>
      <c r="B7" s="107">
        <v>48051990</v>
      </c>
      <c r="C7" s="28">
        <v>52503615</v>
      </c>
      <c r="D7" s="13">
        <v>52337646</v>
      </c>
      <c r="E7" s="396">
        <v>55432735</v>
      </c>
      <c r="F7" s="380">
        <v>31472540</v>
      </c>
      <c r="G7" s="395">
        <v>25829649</v>
      </c>
      <c r="I7" s="108">
        <f t="shared" ref="I7:N7" si="0">B7/B9</f>
        <v>0.32652158243079221</v>
      </c>
      <c r="J7" s="110">
        <f t="shared" si="0"/>
        <v>0.33866384265840116</v>
      </c>
      <c r="K7" s="110">
        <f t="shared" si="0"/>
        <v>0.35128215295789383</v>
      </c>
      <c r="L7" s="110">
        <f t="shared" si="0"/>
        <v>0.36067818363360377</v>
      </c>
      <c r="M7" s="231">
        <f t="shared" si="0"/>
        <v>0.22686828889078889</v>
      </c>
      <c r="N7" s="35">
        <f t="shared" si="0"/>
        <v>0.19388457230261122</v>
      </c>
      <c r="P7" s="74">
        <f>(G7-F7)/F7</f>
        <v>-0.17929569713788593</v>
      </c>
      <c r="Q7" s="112">
        <f>(N7-M7)*100</f>
        <v>-3.2983716588177669</v>
      </c>
    </row>
    <row r="8" spans="1:18" ht="21.95" customHeight="1" thickBot="1" x14ac:dyDescent="0.3">
      <c r="A8" s="71" t="s">
        <v>43</v>
      </c>
      <c r="B8" s="107">
        <v>99111299</v>
      </c>
      <c r="C8" s="28">
        <v>102528037</v>
      </c>
      <c r="D8" s="13">
        <v>96652690</v>
      </c>
      <c r="E8" s="396">
        <v>98257556</v>
      </c>
      <c r="F8" s="380">
        <v>107253503</v>
      </c>
      <c r="G8" s="395">
        <v>107392137</v>
      </c>
      <c r="I8" s="108">
        <f t="shared" ref="I8:N8" si="1">B8/B9</f>
        <v>0.67347841756920779</v>
      </c>
      <c r="J8" s="111">
        <f t="shared" si="1"/>
        <v>0.6613361573415989</v>
      </c>
      <c r="K8" s="111">
        <f t="shared" si="1"/>
        <v>0.64871784704210611</v>
      </c>
      <c r="L8" s="111">
        <f t="shared" si="1"/>
        <v>0.63932181636639629</v>
      </c>
      <c r="M8" s="231">
        <f t="shared" si="1"/>
        <v>0.77313171110921108</v>
      </c>
      <c r="N8" s="35">
        <f t="shared" si="1"/>
        <v>0.80611542769738875</v>
      </c>
      <c r="P8" s="122">
        <f>(G8-F8)/F8</f>
        <v>1.2925824902893848E-3</v>
      </c>
      <c r="Q8" s="127">
        <f t="shared" ref="Q8:Q9" si="2">(N8-M8)*100</f>
        <v>3.2983716588177669</v>
      </c>
      <c r="R8" s="2"/>
    </row>
    <row r="9" spans="1:18" ht="21.95" customHeight="1" thickBot="1" x14ac:dyDescent="0.3">
      <c r="A9" s="105" t="s">
        <v>27</v>
      </c>
      <c r="B9" s="114">
        <f t="shared" ref="B9:E9" si="3">B7+B8</f>
        <v>147163289</v>
      </c>
      <c r="C9" s="115">
        <f t="shared" si="3"/>
        <v>155031652</v>
      </c>
      <c r="D9" s="115">
        <f t="shared" si="3"/>
        <v>148990336</v>
      </c>
      <c r="E9" s="388">
        <f t="shared" si="3"/>
        <v>153690291</v>
      </c>
      <c r="F9" s="409">
        <f>F7+F8</f>
        <v>138726043</v>
      </c>
      <c r="G9" s="387">
        <f>G7+G8</f>
        <v>133221786</v>
      </c>
      <c r="I9" s="120">
        <f>I7+I8</f>
        <v>1</v>
      </c>
      <c r="J9" s="116">
        <f t="shared" ref="J9" si="4">J7+J8</f>
        <v>1</v>
      </c>
      <c r="K9" s="116">
        <f>K7+K8</f>
        <v>1</v>
      </c>
      <c r="L9" s="116">
        <f t="shared" ref="L9" si="5">L7+L8</f>
        <v>1</v>
      </c>
      <c r="M9" s="233">
        <f t="shared" ref="M9:N9" si="6">M7+M8</f>
        <v>1</v>
      </c>
      <c r="N9" s="234">
        <f t="shared" si="6"/>
        <v>1</v>
      </c>
      <c r="P9" s="123">
        <f>(G9-F9)/F9</f>
        <v>-3.967717150268605E-2</v>
      </c>
      <c r="Q9" s="126">
        <f t="shared" si="2"/>
        <v>0</v>
      </c>
      <c r="R9" s="2"/>
    </row>
    <row r="12" spans="1:18" x14ac:dyDescent="0.25">
      <c r="A12" s="1" t="s">
        <v>30</v>
      </c>
      <c r="I12" s="1" t="s">
        <v>32</v>
      </c>
      <c r="P12" s="1" t="str">
        <f>P3</f>
        <v>VARIAÇÃO (JAN.-DEZ)</v>
      </c>
    </row>
    <row r="13" spans="1:18" ht="15.75" thickBot="1" x14ac:dyDescent="0.3"/>
    <row r="14" spans="1:18" ht="20.25" customHeight="1" x14ac:dyDescent="0.25">
      <c r="A14" s="477" t="str">
        <f>A5</f>
        <v>NÃO CERTIFICADO</v>
      </c>
      <c r="B14" s="479">
        <v>2016</v>
      </c>
      <c r="C14" s="481">
        <v>2017</v>
      </c>
      <c r="D14" s="481">
        <v>2018</v>
      </c>
      <c r="E14" s="458">
        <v>2019</v>
      </c>
      <c r="F14" s="458">
        <f>F5</f>
        <v>2020</v>
      </c>
      <c r="G14" s="471">
        <v>2021</v>
      </c>
      <c r="I14" s="487">
        <v>2016</v>
      </c>
      <c r="J14" s="481">
        <v>2017</v>
      </c>
      <c r="K14" s="481">
        <v>2018</v>
      </c>
      <c r="L14" s="481">
        <v>2019</v>
      </c>
      <c r="M14" s="481">
        <f>F5</f>
        <v>2020</v>
      </c>
      <c r="N14" s="475">
        <v>2021</v>
      </c>
      <c r="P14" s="485" t="s">
        <v>93</v>
      </c>
      <c r="Q14" s="486"/>
    </row>
    <row r="15" spans="1:18" ht="20.25" customHeight="1" thickBot="1" x14ac:dyDescent="0.3">
      <c r="A15" s="478"/>
      <c r="B15" s="480"/>
      <c r="C15" s="482"/>
      <c r="D15" s="482"/>
      <c r="E15" s="459"/>
      <c r="F15" s="459">
        <v>2020</v>
      </c>
      <c r="G15" s="472">
        <v>2021</v>
      </c>
      <c r="I15" s="488">
        <v>2016</v>
      </c>
      <c r="J15" s="482">
        <v>2017</v>
      </c>
      <c r="K15" s="489">
        <v>2018</v>
      </c>
      <c r="L15" s="482"/>
      <c r="M15" s="482">
        <v>2020</v>
      </c>
      <c r="N15" s="476">
        <v>2021</v>
      </c>
      <c r="P15" s="121" t="s">
        <v>1</v>
      </c>
      <c r="Q15" s="106" t="s">
        <v>45</v>
      </c>
    </row>
    <row r="16" spans="1:18" ht="21.95" customHeight="1" x14ac:dyDescent="0.25">
      <c r="A16" s="71" t="s">
        <v>44</v>
      </c>
      <c r="B16" s="107">
        <v>209541598</v>
      </c>
      <c r="C16" s="28">
        <v>229381261</v>
      </c>
      <c r="D16" s="28">
        <v>222717428</v>
      </c>
      <c r="E16" s="396">
        <v>237232488</v>
      </c>
      <c r="F16" s="380">
        <v>134437905</v>
      </c>
      <c r="G16" s="395">
        <v>111269086</v>
      </c>
      <c r="I16" s="108">
        <f t="shared" ref="I16:N16" si="7">B16/B18</f>
        <v>0.64469468516788675</v>
      </c>
      <c r="J16" s="110">
        <f t="shared" si="7"/>
        <v>0.65202228069943247</v>
      </c>
      <c r="K16" s="110">
        <f t="shared" si="7"/>
        <v>0.6319365208121398</v>
      </c>
      <c r="L16" s="110">
        <f t="shared" si="7"/>
        <v>0.64386421869758337</v>
      </c>
      <c r="M16" s="231">
        <f t="shared" si="7"/>
        <v>0.48409786470985144</v>
      </c>
      <c r="N16" s="35">
        <f t="shared" si="7"/>
        <v>0.43649659657940382</v>
      </c>
      <c r="P16" s="74">
        <f>(G16-F16)/F16</f>
        <v>-0.17233844130492809</v>
      </c>
      <c r="Q16" s="112">
        <f>(N16-M16)*100</f>
        <v>-4.7601268130447627</v>
      </c>
    </row>
    <row r="17" spans="1:18" ht="21.95" customHeight="1" thickBot="1" x14ac:dyDescent="0.3">
      <c r="A17" s="71" t="s">
        <v>43</v>
      </c>
      <c r="B17" s="107">
        <v>115482949</v>
      </c>
      <c r="C17" s="28">
        <v>122418467</v>
      </c>
      <c r="D17" s="28">
        <v>129718965</v>
      </c>
      <c r="E17" s="396">
        <v>131218625</v>
      </c>
      <c r="F17" s="380">
        <v>143270209</v>
      </c>
      <c r="G17" s="395">
        <v>143644897</v>
      </c>
      <c r="I17" s="108">
        <f t="shared" ref="I17:N17" si="8">B17/B18</f>
        <v>0.35530531483211331</v>
      </c>
      <c r="J17" s="111">
        <f t="shared" si="8"/>
        <v>0.34797771930056753</v>
      </c>
      <c r="K17" s="111">
        <f t="shared" si="8"/>
        <v>0.36806347918786014</v>
      </c>
      <c r="L17" s="111">
        <f t="shared" si="8"/>
        <v>0.35613578130241663</v>
      </c>
      <c r="M17" s="231">
        <f t="shared" si="8"/>
        <v>0.51590213529014861</v>
      </c>
      <c r="N17" s="35">
        <f t="shared" si="8"/>
        <v>0.56350340342059624</v>
      </c>
      <c r="P17" s="122">
        <f>(G17-F17)/F17</f>
        <v>2.6152540895644258E-3</v>
      </c>
      <c r="Q17" s="127">
        <f t="shared" ref="Q17:Q18" si="9">(N17-M17)*100</f>
        <v>4.7601268130447627</v>
      </c>
      <c r="R17" s="2"/>
    </row>
    <row r="18" spans="1:18" ht="21.95" customHeight="1" thickBot="1" x14ac:dyDescent="0.3">
      <c r="A18" s="105" t="s">
        <v>27</v>
      </c>
      <c r="B18" s="114">
        <f t="shared" ref="B18:E18" si="10">B16+B17</f>
        <v>325024547</v>
      </c>
      <c r="C18" s="115">
        <f t="shared" si="10"/>
        <v>351799728</v>
      </c>
      <c r="D18" s="115">
        <f t="shared" si="10"/>
        <v>352436393</v>
      </c>
      <c r="E18" s="388">
        <f t="shared" si="10"/>
        <v>368451113</v>
      </c>
      <c r="F18" s="409">
        <f>F16+F17</f>
        <v>277708114</v>
      </c>
      <c r="G18" s="387">
        <f>G16+G17</f>
        <v>254913983</v>
      </c>
      <c r="I18" s="120">
        <f>I16+I17</f>
        <v>1</v>
      </c>
      <c r="J18" s="116">
        <f t="shared" ref="J18" si="11">J16+J17</f>
        <v>1</v>
      </c>
      <c r="K18" s="116">
        <f>K16+K17</f>
        <v>1</v>
      </c>
      <c r="L18" s="116">
        <f>L16+L17</f>
        <v>1</v>
      </c>
      <c r="M18" s="233">
        <f t="shared" ref="M18:N18" si="12">M16+M17</f>
        <v>1</v>
      </c>
      <c r="N18" s="234">
        <f t="shared" si="12"/>
        <v>1</v>
      </c>
      <c r="P18" s="123">
        <f>(G18-F18)/F18</f>
        <v>-8.2079456274007173E-2</v>
      </c>
      <c r="Q18" s="126">
        <f t="shared" si="9"/>
        <v>0</v>
      </c>
      <c r="R18" s="2"/>
    </row>
    <row r="21" spans="1:18" x14ac:dyDescent="0.25">
      <c r="A21" s="1" t="s">
        <v>34</v>
      </c>
      <c r="I21" s="1" t="str">
        <f>P12</f>
        <v>VARIAÇÃO (JAN.-DEZ)</v>
      </c>
      <c r="M21" s="325"/>
    </row>
    <row r="22" spans="1:18" ht="15.75" thickBot="1" x14ac:dyDescent="0.3"/>
    <row r="23" spans="1:18" ht="20.25" customHeight="1" x14ac:dyDescent="0.25">
      <c r="A23" s="477" t="str">
        <f>A5</f>
        <v>NÃO CERTIFICADO</v>
      </c>
      <c r="B23" s="479">
        <v>2016</v>
      </c>
      <c r="C23" s="481">
        <v>2017</v>
      </c>
      <c r="D23" s="481">
        <v>2018</v>
      </c>
      <c r="E23" s="481">
        <v>2019</v>
      </c>
      <c r="F23" s="481">
        <f>F5</f>
        <v>2020</v>
      </c>
      <c r="G23" s="475">
        <v>2021</v>
      </c>
      <c r="I23" s="483" t="s">
        <v>92</v>
      </c>
    </row>
    <row r="24" spans="1:18" ht="20.25" customHeight="1" thickBot="1" x14ac:dyDescent="0.3">
      <c r="A24" s="478"/>
      <c r="B24" s="480"/>
      <c r="C24" s="482"/>
      <c r="D24" s="482"/>
      <c r="E24" s="482"/>
      <c r="F24" s="482">
        <v>2020</v>
      </c>
      <c r="G24" s="476">
        <v>2021</v>
      </c>
      <c r="I24" s="484"/>
    </row>
    <row r="25" spans="1:18" ht="21.95" customHeight="1" x14ac:dyDescent="0.25">
      <c r="A25" s="71" t="s">
        <v>44</v>
      </c>
      <c r="B25" s="210">
        <f>B16/B7</f>
        <v>4.3607267461763808</v>
      </c>
      <c r="C25" s="220">
        <f t="shared" ref="C25:D25" si="13">C16/C7</f>
        <v>4.3688660485568471</v>
      </c>
      <c r="D25" s="220">
        <f t="shared" si="13"/>
        <v>4.2553963546621869</v>
      </c>
      <c r="E25" s="220">
        <f t="shared" ref="E25" si="14">E16/E7</f>
        <v>4.2796460972023116</v>
      </c>
      <c r="F25" s="153">
        <f t="shared" ref="F25:G25" si="15">F16/F7</f>
        <v>4.2715937448963448</v>
      </c>
      <c r="G25" s="152">
        <f t="shared" si="15"/>
        <v>4.3078048021481052</v>
      </c>
      <c r="I25" s="69">
        <f>(G25-F25)/F25</f>
        <v>8.4771772350835158E-3</v>
      </c>
    </row>
    <row r="26" spans="1:18" ht="21.95" customHeight="1" thickBot="1" x14ac:dyDescent="0.3">
      <c r="A26" s="71" t="s">
        <v>43</v>
      </c>
      <c r="B26" s="210">
        <f t="shared" ref="B26:D27" si="16">B17/B8</f>
        <v>1.1651844962701983</v>
      </c>
      <c r="C26" s="220">
        <f t="shared" si="16"/>
        <v>1.1939999104830223</v>
      </c>
      <c r="D26" s="220">
        <f t="shared" si="16"/>
        <v>1.3421143788134609</v>
      </c>
      <c r="E26" s="220">
        <f t="shared" ref="E26" si="17">E17/E8</f>
        <v>1.3354558198048403</v>
      </c>
      <c r="F26" s="153">
        <f t="shared" ref="F26:G26" si="18">F17/F8</f>
        <v>1.3358091343645904</v>
      </c>
      <c r="G26" s="152">
        <f t="shared" si="18"/>
        <v>1.3375736903345168</v>
      </c>
      <c r="I26" s="124">
        <f t="shared" ref="I26:I27" si="19">(G26-F26)/F26</f>
        <v>1.3209641441520544E-3</v>
      </c>
      <c r="R26" s="2"/>
    </row>
    <row r="27" spans="1:18" ht="21.95" customHeight="1" thickBot="1" x14ac:dyDescent="0.3">
      <c r="A27" s="105" t="s">
        <v>27</v>
      </c>
      <c r="B27" s="211">
        <f t="shared" si="16"/>
        <v>2.2085980084340191</v>
      </c>
      <c r="C27" s="212">
        <f t="shared" si="16"/>
        <v>2.2692122767291418</v>
      </c>
      <c r="D27" s="212">
        <f t="shared" si="16"/>
        <v>2.3654983434630283</v>
      </c>
      <c r="E27" s="212">
        <f t="shared" ref="E27" si="20">E18/E9</f>
        <v>2.3973610213282766</v>
      </c>
      <c r="F27" s="326">
        <f t="shared" ref="F27:G27" si="21">F18/F9</f>
        <v>2.0018455655078404</v>
      </c>
      <c r="G27" s="243">
        <f t="shared" si="21"/>
        <v>1.9134556790884039</v>
      </c>
      <c r="I27" s="128">
        <f t="shared" si="19"/>
        <v>-4.4154198476850676E-2</v>
      </c>
      <c r="R27" s="2"/>
    </row>
    <row r="29" spans="1:18" ht="15.75" x14ac:dyDescent="0.25">
      <c r="A29" s="129" t="s">
        <v>46</v>
      </c>
    </row>
  </sheetData>
  <mergeCells count="36">
    <mergeCell ref="E5:E6"/>
    <mergeCell ref="L5:L6"/>
    <mergeCell ref="L14:L15"/>
    <mergeCell ref="E14:E15"/>
    <mergeCell ref="E23:E24"/>
    <mergeCell ref="G5:G6"/>
    <mergeCell ref="G14:G15"/>
    <mergeCell ref="G23:G24"/>
    <mergeCell ref="F14:F15"/>
    <mergeCell ref="A23:A24"/>
    <mergeCell ref="B23:B24"/>
    <mergeCell ref="C23:C24"/>
    <mergeCell ref="D23:D24"/>
    <mergeCell ref="I23:I24"/>
    <mergeCell ref="P5:Q5"/>
    <mergeCell ref="A14:A15"/>
    <mergeCell ref="B14:B15"/>
    <mergeCell ref="C14:C15"/>
    <mergeCell ref="D14:D15"/>
    <mergeCell ref="I14:I15"/>
    <mergeCell ref="A5:A6"/>
    <mergeCell ref="B5:B6"/>
    <mergeCell ref="C5:C6"/>
    <mergeCell ref="D5:D6"/>
    <mergeCell ref="I5:I6"/>
    <mergeCell ref="J14:J15"/>
    <mergeCell ref="K14:K15"/>
    <mergeCell ref="P14:Q14"/>
    <mergeCell ref="F5:F6"/>
    <mergeCell ref="M5:M6"/>
    <mergeCell ref="M14:M15"/>
    <mergeCell ref="F23:F24"/>
    <mergeCell ref="J5:J6"/>
    <mergeCell ref="K5:K6"/>
    <mergeCell ref="N5:N6"/>
    <mergeCell ref="N14:N15"/>
  </mergeCells>
  <pageMargins left="0.7" right="0.7" top="0.75" bottom="0.75" header="0.3" footer="0.3"/>
  <pageSetup paperSize="9" orientation="portrait" r:id="rId1"/>
  <ignoredErrors>
    <ignoredError sqref="F25:G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Q7:Q9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P16:P18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Q16:Q18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I25:I27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74"/>
  <sheetViews>
    <sheetView showGridLines="0" topLeftCell="A37" workbookViewId="0">
      <selection activeCell="J55" sqref="J55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3.28515625" customWidth="1"/>
    <col min="7" max="8" width="12.7109375" customWidth="1"/>
    <col min="9" max="9" width="2.5703125" customWidth="1"/>
    <col min="10" max="15" width="10.140625" customWidth="1"/>
    <col min="16" max="16" width="2.5703125" customWidth="1"/>
    <col min="17" max="17" width="11.140625" customWidth="1"/>
    <col min="21" max="22" width="9.28515625" customWidth="1"/>
    <col min="23" max="23" width="1.85546875" customWidth="1"/>
    <col min="27" max="27" width="11.5703125" customWidth="1"/>
  </cols>
  <sheetData>
    <row r="1" spans="1:28" x14ac:dyDescent="0.25">
      <c r="A1" s="1" t="s">
        <v>65</v>
      </c>
    </row>
    <row r="2" spans="1:28" x14ac:dyDescent="0.25">
      <c r="A2" s="1"/>
    </row>
    <row r="3" spans="1:28" x14ac:dyDescent="0.25">
      <c r="A3" s="1" t="s">
        <v>29</v>
      </c>
      <c r="J3" s="1" t="s">
        <v>31</v>
      </c>
      <c r="Q3" s="1" t="str">
        <f>'2'!P3</f>
        <v>VARIAÇÃO (JAN.-DEZ)</v>
      </c>
    </row>
    <row r="4" spans="1:28" ht="15.75" thickBot="1" x14ac:dyDescent="0.3"/>
    <row r="5" spans="1:28" ht="24" customHeight="1" x14ac:dyDescent="0.25">
      <c r="A5" s="477" t="s">
        <v>36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81">
        <v>2021</v>
      </c>
      <c r="J5" s="487">
        <v>2016</v>
      </c>
      <c r="K5" s="481">
        <v>2017</v>
      </c>
      <c r="L5" s="481">
        <v>2018</v>
      </c>
      <c r="M5" s="495">
        <v>2019</v>
      </c>
      <c r="N5" s="495">
        <v>2020</v>
      </c>
      <c r="O5" s="497">
        <v>2021</v>
      </c>
      <c r="Q5" s="485" t="s">
        <v>93</v>
      </c>
      <c r="R5" s="486"/>
    </row>
    <row r="6" spans="1:28" ht="20.25" customHeight="1" thickBot="1" x14ac:dyDescent="0.3">
      <c r="A6" s="492"/>
      <c r="B6" s="493"/>
      <c r="C6" s="490"/>
      <c r="D6" s="489"/>
      <c r="E6" s="489"/>
      <c r="F6" s="482"/>
      <c r="G6" s="482">
        <v>2020</v>
      </c>
      <c r="H6" s="482">
        <v>2021</v>
      </c>
      <c r="J6" s="494"/>
      <c r="K6" s="489"/>
      <c r="L6" s="489"/>
      <c r="M6" s="496"/>
      <c r="N6" s="496">
        <v>2020</v>
      </c>
      <c r="O6" s="498">
        <v>2021</v>
      </c>
      <c r="Q6" s="121" t="s">
        <v>0</v>
      </c>
      <c r="R6" s="106" t="s">
        <v>45</v>
      </c>
    </row>
    <row r="7" spans="1:28" ht="20.100000000000001" customHeight="1" thickBot="1" x14ac:dyDescent="0.3">
      <c r="A7" s="20" t="s">
        <v>2</v>
      </c>
      <c r="B7" s="21"/>
      <c r="C7" s="25">
        <f>SUM(C8:C20)</f>
        <v>109737188</v>
      </c>
      <c r="D7" s="26">
        <f>SUM(D8:D20)</f>
        <v>112363732</v>
      </c>
      <c r="E7" s="26">
        <f>SUM(E8:E20)</f>
        <v>115103876</v>
      </c>
      <c r="F7" s="26">
        <f>SUM(F8:F20)</f>
        <v>124599625</v>
      </c>
      <c r="G7" s="410">
        <f t="shared" ref="G7:H7" si="0">SUM(G8:G20)</f>
        <v>112002071</v>
      </c>
      <c r="H7" s="237">
        <f t="shared" si="0"/>
        <v>115420759</v>
      </c>
      <c r="J7" s="95">
        <f t="shared" ref="J7:O7" si="1">C7/C24</f>
        <v>0.42715836607808244</v>
      </c>
      <c r="K7" s="32">
        <f t="shared" si="1"/>
        <v>0.42021567582483027</v>
      </c>
      <c r="L7" s="32">
        <f t="shared" si="1"/>
        <v>0.43584399343064739</v>
      </c>
      <c r="M7" s="32">
        <f t="shared" si="1"/>
        <v>0.44773316543744257</v>
      </c>
      <c r="N7" s="24">
        <f t="shared" si="1"/>
        <v>0.44670726873492933</v>
      </c>
      <c r="O7" s="33">
        <f t="shared" si="1"/>
        <v>0.46420357787119659</v>
      </c>
      <c r="Q7" s="134">
        <f t="shared" ref="Q7:Q24" si="2">(H7-G7)/G7</f>
        <v>3.0523435588972279E-2</v>
      </c>
      <c r="R7" s="133">
        <f>(O7-N7)*100</f>
        <v>1.7496309136267263</v>
      </c>
    </row>
    <row r="8" spans="1:28" ht="20.100000000000001" customHeight="1" x14ac:dyDescent="0.25">
      <c r="A8" s="70"/>
      <c r="B8" s="3" t="s">
        <v>10</v>
      </c>
      <c r="C8" s="27">
        <v>18625525</v>
      </c>
      <c r="D8" s="61">
        <v>19983662</v>
      </c>
      <c r="E8" s="61">
        <v>20334191</v>
      </c>
      <c r="F8" s="28">
        <v>21469566</v>
      </c>
      <c r="G8" s="324">
        <v>19721313</v>
      </c>
      <c r="H8" s="228">
        <v>19828643</v>
      </c>
      <c r="J8" s="125">
        <f t="shared" ref="J8:J20" si="3">C8/$C$7</f>
        <v>0.16972846980551387</v>
      </c>
      <c r="K8" s="34">
        <f t="shared" ref="K8:K20" si="4">D8/$D$7</f>
        <v>0.17784797322324608</v>
      </c>
      <c r="L8" s="34">
        <f t="shared" ref="L8:L20" si="5">E8/$E$7</f>
        <v>0.17665948104128135</v>
      </c>
      <c r="M8" s="235">
        <f t="shared" ref="M8:M20" si="6">F8/$F$7</f>
        <v>0.17230843190739939</v>
      </c>
      <c r="N8" s="235">
        <f t="shared" ref="N8:N20" si="7">G8/$G$7</f>
        <v>0.17607989587978243</v>
      </c>
      <c r="O8" s="35">
        <f t="shared" ref="O8:O20" si="8">H8/$H$7</f>
        <v>0.17179442564573674</v>
      </c>
      <c r="Q8" s="135">
        <f t="shared" si="2"/>
        <v>5.4423354063697481E-3</v>
      </c>
      <c r="R8" s="136">
        <f t="shared" ref="R8:R24" si="9">(O8-N8)*100</f>
        <v>-0.42854702340456852</v>
      </c>
    </row>
    <row r="9" spans="1:28" s="2" customFormat="1" ht="20.100000000000001" customHeight="1" x14ac:dyDescent="0.25">
      <c r="A9" s="71"/>
      <c r="B9" s="2" t="s">
        <v>21</v>
      </c>
      <c r="C9" s="27">
        <v>539211</v>
      </c>
      <c r="D9" s="61">
        <v>687664</v>
      </c>
      <c r="E9" s="61">
        <v>429621</v>
      </c>
      <c r="F9" s="28">
        <v>392807</v>
      </c>
      <c r="G9" s="324">
        <v>274448</v>
      </c>
      <c r="H9" s="228">
        <v>283167</v>
      </c>
      <c r="J9" s="125">
        <f t="shared" si="3"/>
        <v>4.9136578932567508E-3</v>
      </c>
      <c r="K9" s="34">
        <f t="shared" si="4"/>
        <v>6.1199818460995941E-3</v>
      </c>
      <c r="L9" s="34">
        <f t="shared" si="5"/>
        <v>3.7324633620504665E-3</v>
      </c>
      <c r="M9" s="235">
        <f t="shared" si="6"/>
        <v>3.1525536292745663E-3</v>
      </c>
      <c r="N9" s="235">
        <f t="shared" si="7"/>
        <v>2.4503832612166607E-3</v>
      </c>
      <c r="O9" s="35">
        <f t="shared" si="8"/>
        <v>2.4533455026058181E-3</v>
      </c>
      <c r="Q9" s="135">
        <f t="shared" si="2"/>
        <v>3.1769224042441556E-2</v>
      </c>
      <c r="R9" s="136">
        <f t="shared" si="9"/>
        <v>2.9622413891573773E-4</v>
      </c>
      <c r="S9"/>
      <c r="T9"/>
      <c r="U9"/>
      <c r="V9"/>
      <c r="W9"/>
      <c r="X9"/>
      <c r="Y9"/>
      <c r="Z9"/>
      <c r="AA9"/>
      <c r="AB9"/>
    </row>
    <row r="10" spans="1:28" s="2" customFormat="1" ht="20.100000000000001" customHeight="1" x14ac:dyDescent="0.25">
      <c r="A10" s="71"/>
      <c r="B10" s="2" t="s">
        <v>15</v>
      </c>
      <c r="C10" s="27">
        <v>11753648</v>
      </c>
      <c r="D10" s="61">
        <v>13623943</v>
      </c>
      <c r="E10" s="61">
        <v>13143932</v>
      </c>
      <c r="F10" s="28">
        <v>12900583</v>
      </c>
      <c r="G10" s="324">
        <v>12304512</v>
      </c>
      <c r="H10" s="228">
        <v>13632325</v>
      </c>
      <c r="J10" s="125">
        <f t="shared" si="3"/>
        <v>0.10710724608689627</v>
      </c>
      <c r="K10" s="34">
        <f t="shared" si="4"/>
        <v>0.12124858045832795</v>
      </c>
      <c r="L10" s="34">
        <f t="shared" si="5"/>
        <v>0.11419191478834301</v>
      </c>
      <c r="M10" s="235">
        <f t="shared" si="6"/>
        <v>0.10353629073923779</v>
      </c>
      <c r="N10" s="235">
        <f t="shared" si="7"/>
        <v>0.10985968286247136</v>
      </c>
      <c r="O10" s="35">
        <f t="shared" si="8"/>
        <v>0.11810981939566001</v>
      </c>
      <c r="Q10" s="135">
        <f t="shared" si="2"/>
        <v>0.1079126908893258</v>
      </c>
      <c r="R10" s="136">
        <f t="shared" si="9"/>
        <v>0.82501365331886511</v>
      </c>
      <c r="S10"/>
      <c r="T10"/>
      <c r="U10"/>
      <c r="V10"/>
      <c r="W10"/>
      <c r="X10"/>
      <c r="Y10"/>
      <c r="Z10"/>
      <c r="AA10"/>
      <c r="AB10"/>
    </row>
    <row r="11" spans="1:28" s="2" customFormat="1" ht="20.100000000000001" customHeight="1" x14ac:dyDescent="0.25">
      <c r="A11" s="71"/>
      <c r="B11" s="2" t="s">
        <v>8</v>
      </c>
      <c r="C11" s="27">
        <v>108515</v>
      </c>
      <c r="D11" s="61">
        <v>88963</v>
      </c>
      <c r="E11" s="61">
        <v>259060</v>
      </c>
      <c r="F11" s="28">
        <v>298131</v>
      </c>
      <c r="G11" s="324">
        <v>93359</v>
      </c>
      <c r="H11" s="228">
        <v>126421</v>
      </c>
      <c r="J11" s="125">
        <f t="shared" si="3"/>
        <v>9.8886259050122547E-4</v>
      </c>
      <c r="K11" s="34">
        <f t="shared" si="4"/>
        <v>7.9174123550826881E-4</v>
      </c>
      <c r="L11" s="34">
        <f t="shared" si="5"/>
        <v>2.2506626970580906E-3</v>
      </c>
      <c r="M11" s="235">
        <f t="shared" si="6"/>
        <v>2.3927118560750082E-3</v>
      </c>
      <c r="N11" s="235">
        <f t="shared" si="7"/>
        <v>8.3354708682127849E-4</v>
      </c>
      <c r="O11" s="35">
        <f t="shared" si="8"/>
        <v>1.0953055680391081E-3</v>
      </c>
      <c r="Q11" s="135">
        <f t="shared" si="2"/>
        <v>0.35413832624599662</v>
      </c>
      <c r="R11" s="136">
        <f t="shared" si="9"/>
        <v>2.6175848121782964E-2</v>
      </c>
      <c r="S11"/>
      <c r="T11"/>
      <c r="U11"/>
      <c r="V11"/>
      <c r="W11"/>
      <c r="X11"/>
      <c r="Y11"/>
      <c r="Z11"/>
      <c r="AA11"/>
      <c r="AB11"/>
    </row>
    <row r="12" spans="1:28" s="338" customFormat="1" ht="20.100000000000001" customHeight="1" x14ac:dyDescent="0.25">
      <c r="A12" s="337"/>
      <c r="B12" s="338" t="s">
        <v>19</v>
      </c>
      <c r="C12" s="339">
        <v>33870</v>
      </c>
      <c r="D12" s="340">
        <v>27242</v>
      </c>
      <c r="E12" s="340">
        <v>23820</v>
      </c>
      <c r="F12" s="413">
        <v>29584</v>
      </c>
      <c r="G12" s="411">
        <v>54417</v>
      </c>
      <c r="H12" s="341">
        <v>31020</v>
      </c>
      <c r="J12" s="131">
        <f t="shared" si="3"/>
        <v>3.0864650914874908E-4</v>
      </c>
      <c r="K12" s="342">
        <f t="shared" si="4"/>
        <v>2.4244477746609554E-4</v>
      </c>
      <c r="L12" s="342">
        <f t="shared" si="5"/>
        <v>2.0694350900920139E-4</v>
      </c>
      <c r="M12" s="63">
        <f t="shared" si="6"/>
        <v>2.374324962856028E-4</v>
      </c>
      <c r="N12" s="63">
        <f t="shared" si="7"/>
        <v>4.8585708741046403E-4</v>
      </c>
      <c r="O12" s="39">
        <f t="shared" si="8"/>
        <v>2.6875581367473075E-4</v>
      </c>
      <c r="Q12" s="135">
        <f t="shared" si="2"/>
        <v>-0.42995755003032143</v>
      </c>
      <c r="R12" s="136">
        <f t="shared" si="9"/>
        <v>-2.1710127373573328E-2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s="338" customFormat="1" ht="20.100000000000001" customHeight="1" x14ac:dyDescent="0.25">
      <c r="A13" s="337"/>
      <c r="B13" s="338" t="s">
        <v>13</v>
      </c>
      <c r="C13" s="339">
        <v>1062653</v>
      </c>
      <c r="D13" s="340">
        <v>762668</v>
      </c>
      <c r="E13" s="340">
        <v>1066136</v>
      </c>
      <c r="F13" s="413">
        <v>883932</v>
      </c>
      <c r="G13" s="411">
        <v>522329</v>
      </c>
      <c r="H13" s="341">
        <v>376644</v>
      </c>
      <c r="J13" s="131">
        <f t="shared" si="3"/>
        <v>9.6836179181117709E-3</v>
      </c>
      <c r="K13" s="342">
        <f t="shared" si="4"/>
        <v>6.7874926048202104E-3</v>
      </c>
      <c r="L13" s="342">
        <f t="shared" si="5"/>
        <v>9.2623813988679232E-3</v>
      </c>
      <c r="M13" s="63">
        <f t="shared" si="6"/>
        <v>7.0941786542294974E-3</v>
      </c>
      <c r="N13" s="63">
        <f t="shared" si="7"/>
        <v>4.6635655513905631E-3</v>
      </c>
      <c r="O13" s="39">
        <f t="shared" si="8"/>
        <v>3.2632258119182876E-3</v>
      </c>
      <c r="Q13" s="135">
        <f t="shared" si="2"/>
        <v>-0.27891424753364258</v>
      </c>
      <c r="R13" s="136">
        <f t="shared" si="9"/>
        <v>-0.14003397394722755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s="338" customFormat="1" ht="20.100000000000001" customHeight="1" x14ac:dyDescent="0.25">
      <c r="A14" s="337"/>
      <c r="B14" s="338" t="s">
        <v>20</v>
      </c>
      <c r="C14" s="339">
        <v>6243657</v>
      </c>
      <c r="D14" s="340">
        <v>5984241</v>
      </c>
      <c r="E14" s="340">
        <v>6482985</v>
      </c>
      <c r="F14" s="413">
        <v>6587279</v>
      </c>
      <c r="G14" s="411">
        <v>5490780</v>
      </c>
      <c r="H14" s="341">
        <v>5300953</v>
      </c>
      <c r="J14" s="131">
        <f t="shared" si="3"/>
        <v>5.6896455192564255E-2</v>
      </c>
      <c r="K14" s="342">
        <f t="shared" si="4"/>
        <v>5.3257762923004374E-2</v>
      </c>
      <c r="L14" s="342">
        <f t="shared" si="5"/>
        <v>5.6322907840219039E-2</v>
      </c>
      <c r="M14" s="63">
        <f t="shared" si="6"/>
        <v>5.2867566816513292E-2</v>
      </c>
      <c r="N14" s="63">
        <f t="shared" si="7"/>
        <v>4.9023914923858866E-2</v>
      </c>
      <c r="O14" s="39">
        <f t="shared" si="8"/>
        <v>4.5927206214265145E-2</v>
      </c>
      <c r="Q14" s="135">
        <f t="shared" si="2"/>
        <v>-3.4571955168482438E-2</v>
      </c>
      <c r="R14" s="136">
        <f t="shared" si="9"/>
        <v>-0.30967087095937207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2" customFormat="1" ht="20.100000000000001" customHeight="1" x14ac:dyDescent="0.25">
      <c r="A15" s="71"/>
      <c r="B15" s="2" t="s">
        <v>14</v>
      </c>
      <c r="C15" s="27">
        <v>372565</v>
      </c>
      <c r="D15" s="61">
        <v>415358</v>
      </c>
      <c r="E15" s="61">
        <v>770569</v>
      </c>
      <c r="F15" s="28">
        <v>903668</v>
      </c>
      <c r="G15" s="324">
        <v>848363</v>
      </c>
      <c r="H15" s="228">
        <v>969075</v>
      </c>
      <c r="J15" s="125">
        <f t="shared" si="3"/>
        <v>3.3950660372306972E-3</v>
      </c>
      <c r="K15" s="34">
        <f t="shared" si="4"/>
        <v>3.6965486336819073E-3</v>
      </c>
      <c r="L15" s="34">
        <f t="shared" si="5"/>
        <v>6.6945530140097107E-3</v>
      </c>
      <c r="M15" s="235">
        <f t="shared" si="6"/>
        <v>7.2525739945043972E-3</v>
      </c>
      <c r="N15" s="235">
        <f t="shared" si="7"/>
        <v>7.5745295816896097E-3</v>
      </c>
      <c r="O15" s="35">
        <f t="shared" si="8"/>
        <v>8.3960199915164308E-3</v>
      </c>
      <c r="Q15" s="135">
        <f t="shared" si="2"/>
        <v>0.14228814788009378</v>
      </c>
      <c r="R15" s="136">
        <f t="shared" si="9"/>
        <v>8.2149040982682109E-2</v>
      </c>
      <c r="S15"/>
      <c r="T15"/>
      <c r="U15"/>
      <c r="V15"/>
      <c r="W15"/>
      <c r="X15"/>
      <c r="Y15"/>
      <c r="Z15"/>
      <c r="AA15"/>
      <c r="AB15"/>
    </row>
    <row r="16" spans="1:28" s="2" customFormat="1" ht="20.100000000000001" customHeight="1" x14ac:dyDescent="0.25">
      <c r="A16" s="71"/>
      <c r="B16" s="2" t="s">
        <v>9</v>
      </c>
      <c r="C16" s="27">
        <v>3895621</v>
      </c>
      <c r="D16" s="61">
        <v>4806982</v>
      </c>
      <c r="E16" s="61">
        <v>5482162</v>
      </c>
      <c r="F16" s="28">
        <v>5289946</v>
      </c>
      <c r="G16" s="324">
        <v>4587955</v>
      </c>
      <c r="H16" s="228">
        <v>5044984</v>
      </c>
      <c r="J16" s="125">
        <f t="shared" si="3"/>
        <v>3.5499551893019163E-2</v>
      </c>
      <c r="K16" s="34">
        <f t="shared" si="4"/>
        <v>4.2780547730472317E-2</v>
      </c>
      <c r="L16" s="34">
        <f t="shared" si="5"/>
        <v>4.7627953032615515E-2</v>
      </c>
      <c r="M16" s="235">
        <f t="shared" si="6"/>
        <v>4.2455553136696841E-2</v>
      </c>
      <c r="N16" s="235">
        <f t="shared" si="7"/>
        <v>4.0963126476473814E-2</v>
      </c>
      <c r="O16" s="35">
        <f t="shared" si="8"/>
        <v>4.3709502898001219E-2</v>
      </c>
      <c r="Q16" s="135">
        <f t="shared" si="2"/>
        <v>9.9614970068363798E-2</v>
      </c>
      <c r="R16" s="136">
        <f t="shared" si="9"/>
        <v>0.2746376421527405</v>
      </c>
      <c r="S16"/>
      <c r="T16"/>
      <c r="U16"/>
      <c r="V16"/>
      <c r="W16"/>
      <c r="X16"/>
      <c r="Y16"/>
      <c r="Z16"/>
      <c r="AA16"/>
      <c r="AB16"/>
    </row>
    <row r="17" spans="1:28" s="338" customFormat="1" ht="20.25" customHeight="1" x14ac:dyDescent="0.25">
      <c r="A17" s="337"/>
      <c r="B17" s="338" t="s">
        <v>12</v>
      </c>
      <c r="C17" s="339">
        <v>4845416</v>
      </c>
      <c r="D17" s="340">
        <v>5201550</v>
      </c>
      <c r="E17" s="340">
        <v>5167240</v>
      </c>
      <c r="F17" s="413">
        <v>10234310</v>
      </c>
      <c r="G17" s="411">
        <v>8944478</v>
      </c>
      <c r="H17" s="341">
        <v>8605083</v>
      </c>
      <c r="J17" s="131">
        <f t="shared" si="3"/>
        <v>4.4154730846575001E-2</v>
      </c>
      <c r="K17" s="342">
        <f t="shared" si="4"/>
        <v>4.6292072249789637E-2</v>
      </c>
      <c r="L17" s="342">
        <f t="shared" si="5"/>
        <v>4.4891972186931396E-2</v>
      </c>
      <c r="M17" s="63">
        <f t="shared" si="6"/>
        <v>8.2137566625902769E-2</v>
      </c>
      <c r="N17" s="63">
        <f t="shared" si="7"/>
        <v>7.9859934018541495E-2</v>
      </c>
      <c r="O17" s="39">
        <f t="shared" si="8"/>
        <v>7.4554032346988805E-2</v>
      </c>
      <c r="Q17" s="135">
        <f t="shared" si="2"/>
        <v>-3.7944640257374436E-2</v>
      </c>
      <c r="R17" s="136">
        <f t="shared" si="9"/>
        <v>-0.53059016715526908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s="2" customFormat="1" ht="20.100000000000001" customHeight="1" x14ac:dyDescent="0.25">
      <c r="A18" s="71"/>
      <c r="B18" s="2" t="s">
        <v>11</v>
      </c>
      <c r="C18" s="27">
        <v>14042265</v>
      </c>
      <c r="D18" s="61">
        <v>14810295</v>
      </c>
      <c r="E18" s="61">
        <v>17624800</v>
      </c>
      <c r="F18" s="28">
        <v>20081558</v>
      </c>
      <c r="G18" s="324">
        <v>20605445</v>
      </c>
      <c r="H18" s="228">
        <v>21792324</v>
      </c>
      <c r="J18" s="125">
        <f t="shared" si="3"/>
        <v>0.12796268298764862</v>
      </c>
      <c r="K18" s="34">
        <f t="shared" si="4"/>
        <v>0.13180672033926391</v>
      </c>
      <c r="L18" s="34">
        <f t="shared" si="5"/>
        <v>0.15312082105732044</v>
      </c>
      <c r="M18" s="235">
        <f t="shared" si="6"/>
        <v>0.16116868730543932</v>
      </c>
      <c r="N18" s="235">
        <f t="shared" si="7"/>
        <v>0.18397378562758898</v>
      </c>
      <c r="O18" s="35">
        <f t="shared" si="8"/>
        <v>0.18880766500591112</v>
      </c>
      <c r="Q18" s="135">
        <f t="shared" si="2"/>
        <v>5.7600260513665201E-2</v>
      </c>
      <c r="R18" s="136">
        <f t="shared" si="9"/>
        <v>0.48338793783221368</v>
      </c>
      <c r="S18"/>
      <c r="T18"/>
      <c r="U18"/>
      <c r="V18"/>
      <c r="W18"/>
      <c r="X18"/>
      <c r="Y18"/>
      <c r="Z18"/>
      <c r="AA18"/>
      <c r="AB18"/>
    </row>
    <row r="19" spans="1:28" s="2" customFormat="1" ht="20.100000000000001" customHeight="1" x14ac:dyDescent="0.25">
      <c r="A19" s="71"/>
      <c r="B19" s="2" t="s">
        <v>6</v>
      </c>
      <c r="C19" s="27">
        <v>47928070</v>
      </c>
      <c r="D19" s="61">
        <v>45576684</v>
      </c>
      <c r="E19" s="61">
        <v>43835850</v>
      </c>
      <c r="F19" s="28">
        <v>45113270</v>
      </c>
      <c r="G19" s="324">
        <v>38329383</v>
      </c>
      <c r="H19" s="228">
        <v>39213524</v>
      </c>
      <c r="J19" s="125">
        <f t="shared" si="3"/>
        <v>0.43675321806131939</v>
      </c>
      <c r="K19" s="34">
        <f t="shared" si="4"/>
        <v>0.40561739262985674</v>
      </c>
      <c r="L19" s="34">
        <f t="shared" si="5"/>
        <v>0.38083730560037787</v>
      </c>
      <c r="M19" s="235">
        <f t="shared" si="6"/>
        <v>0.36206585693977811</v>
      </c>
      <c r="N19" s="235">
        <f t="shared" si="7"/>
        <v>0.34222030590845059</v>
      </c>
      <c r="O19" s="35">
        <f t="shared" si="8"/>
        <v>0.33974411830024442</v>
      </c>
      <c r="Q19" s="135">
        <f t="shared" si="2"/>
        <v>2.3066924922845743E-2</v>
      </c>
      <c r="R19" s="136">
        <f t="shared" si="9"/>
        <v>-0.24761876082061707</v>
      </c>
      <c r="S19"/>
      <c r="T19"/>
      <c r="U19"/>
      <c r="V19"/>
      <c r="W19"/>
      <c r="X19"/>
      <c r="Y19"/>
      <c r="Z19"/>
      <c r="AA19"/>
      <c r="AB19"/>
    </row>
    <row r="20" spans="1:28" ht="20.100000000000001" customHeight="1" thickBot="1" x14ac:dyDescent="0.3">
      <c r="A20" s="71"/>
      <c r="B20" s="2" t="s">
        <v>7</v>
      </c>
      <c r="C20" s="72">
        <v>286172</v>
      </c>
      <c r="D20" s="73">
        <v>394480</v>
      </c>
      <c r="E20" s="73">
        <v>483510</v>
      </c>
      <c r="F20" s="28">
        <v>414991</v>
      </c>
      <c r="G20" s="324">
        <v>225289</v>
      </c>
      <c r="H20" s="228">
        <v>216596</v>
      </c>
      <c r="J20" s="125">
        <f t="shared" si="3"/>
        <v>2.6077941782142256E-3</v>
      </c>
      <c r="K20" s="34">
        <f t="shared" si="4"/>
        <v>3.5107413484628653E-3</v>
      </c>
      <c r="L20" s="34">
        <f t="shared" si="5"/>
        <v>4.2006404719159935E-3</v>
      </c>
      <c r="M20" s="235">
        <f t="shared" si="6"/>
        <v>3.3305958986634189E-3</v>
      </c>
      <c r="N20" s="235">
        <f t="shared" si="7"/>
        <v>2.0114717343039132E-3</v>
      </c>
      <c r="O20" s="35">
        <f t="shared" si="8"/>
        <v>1.8765775054381682E-3</v>
      </c>
      <c r="Q20" s="137">
        <f t="shared" si="2"/>
        <v>-3.8585993989941808E-2</v>
      </c>
      <c r="R20" s="138">
        <f t="shared" si="9"/>
        <v>-1.3489422886574492E-2</v>
      </c>
    </row>
    <row r="21" spans="1:28" ht="20.100000000000001" customHeight="1" thickBot="1" x14ac:dyDescent="0.3">
      <c r="A21" s="22" t="s">
        <v>53</v>
      </c>
      <c r="B21" s="23"/>
      <c r="C21" s="29">
        <f t="shared" ref="C21:H21" si="10">C22+C23</f>
        <v>147163289</v>
      </c>
      <c r="D21" s="62">
        <f t="shared" si="10"/>
        <v>155031652</v>
      </c>
      <c r="E21" s="62">
        <f t="shared" si="10"/>
        <v>148990336</v>
      </c>
      <c r="F21" s="30">
        <f t="shared" si="10"/>
        <v>153690291</v>
      </c>
      <c r="G21" s="412">
        <f t="shared" si="10"/>
        <v>138726043</v>
      </c>
      <c r="H21" s="215">
        <f t="shared" si="10"/>
        <v>133221786</v>
      </c>
      <c r="J21" s="36">
        <f t="shared" ref="J21:O21" si="11">C21/C24</f>
        <v>0.57284163392191756</v>
      </c>
      <c r="K21" s="37">
        <f t="shared" si="11"/>
        <v>0.57978432417516979</v>
      </c>
      <c r="L21" s="37">
        <f t="shared" si="11"/>
        <v>0.56415600656935261</v>
      </c>
      <c r="M21" s="328">
        <f t="shared" si="11"/>
        <v>0.55226683456255743</v>
      </c>
      <c r="N21" s="238">
        <f t="shared" si="11"/>
        <v>0.55329273126507061</v>
      </c>
      <c r="O21" s="38">
        <f t="shared" si="11"/>
        <v>0.53579642212880341</v>
      </c>
      <c r="Q21" s="134">
        <f t="shared" si="2"/>
        <v>-3.967717150268605E-2</v>
      </c>
      <c r="R21" s="133">
        <f t="shared" si="9"/>
        <v>-1.7496309136267207</v>
      </c>
    </row>
    <row r="22" spans="1:28" s="2" customFormat="1" ht="20.100000000000001" customHeight="1" x14ac:dyDescent="0.25">
      <c r="A22" s="71"/>
      <c r="B22" s="2" t="s">
        <v>4</v>
      </c>
      <c r="C22" s="27">
        <v>3046159</v>
      </c>
      <c r="D22" s="61">
        <v>3186089</v>
      </c>
      <c r="E22" s="61">
        <v>4597781</v>
      </c>
      <c r="F22" s="28">
        <v>8165902</v>
      </c>
      <c r="G22" s="324">
        <v>8380755</v>
      </c>
      <c r="H22" s="228">
        <v>9317916</v>
      </c>
      <c r="J22" s="131">
        <f t="shared" ref="J22:O22" si="12">C22/C21</f>
        <v>2.0699177224830848E-2</v>
      </c>
      <c r="K22" s="63">
        <f t="shared" si="12"/>
        <v>2.0551216212286765E-2</v>
      </c>
      <c r="L22" s="63">
        <f t="shared" si="12"/>
        <v>3.085959212817669E-2</v>
      </c>
      <c r="M22" s="63">
        <f t="shared" si="12"/>
        <v>5.3132191675009578E-2</v>
      </c>
      <c r="N22" s="63">
        <f t="shared" si="12"/>
        <v>6.0412268805216336E-2</v>
      </c>
      <c r="O22" s="39">
        <f t="shared" si="12"/>
        <v>6.9942884566943128E-2</v>
      </c>
      <c r="Q22" s="135">
        <f t="shared" si="2"/>
        <v>0.11182298014916317</v>
      </c>
      <c r="R22" s="136">
        <f t="shared" si="9"/>
        <v>0.95306157617267917</v>
      </c>
      <c r="S22"/>
      <c r="T22"/>
      <c r="U22"/>
      <c r="V22"/>
      <c r="W22"/>
      <c r="X22"/>
      <c r="Y22"/>
      <c r="Z22"/>
      <c r="AA22"/>
      <c r="AB22"/>
    </row>
    <row r="23" spans="1:28" ht="20.100000000000001" customHeight="1" thickBot="1" x14ac:dyDescent="0.3">
      <c r="A23" s="71"/>
      <c r="B23" s="2" t="s">
        <v>3</v>
      </c>
      <c r="C23" s="72">
        <v>144117130</v>
      </c>
      <c r="D23" s="61">
        <v>151845563</v>
      </c>
      <c r="E23" s="61">
        <v>144392555</v>
      </c>
      <c r="F23" s="192">
        <v>145524389</v>
      </c>
      <c r="G23" s="324">
        <v>130345288</v>
      </c>
      <c r="H23" s="228">
        <v>123903870</v>
      </c>
      <c r="J23" s="131">
        <f t="shared" ref="J23:O23" si="13">C23/C21</f>
        <v>0.97930082277516917</v>
      </c>
      <c r="K23" s="63">
        <f t="shared" si="13"/>
        <v>0.97944878378771327</v>
      </c>
      <c r="L23" s="63">
        <f t="shared" si="13"/>
        <v>0.96914040787182332</v>
      </c>
      <c r="M23" s="63">
        <f t="shared" si="13"/>
        <v>0.9468678083249904</v>
      </c>
      <c r="N23" s="236">
        <f t="shared" si="13"/>
        <v>0.93958773119478367</v>
      </c>
      <c r="O23" s="142">
        <f t="shared" si="13"/>
        <v>0.93005711543305691</v>
      </c>
      <c r="Q23" s="137">
        <f t="shared" si="2"/>
        <v>-4.9418111685019257E-2</v>
      </c>
      <c r="R23" s="138">
        <f t="shared" si="9"/>
        <v>-0.95306157617267573</v>
      </c>
    </row>
    <row r="24" spans="1:28" ht="20.100000000000001" customHeight="1" thickBot="1" x14ac:dyDescent="0.3">
      <c r="A24" s="105" t="s">
        <v>5</v>
      </c>
      <c r="B24" s="130"/>
      <c r="C24" s="114">
        <f t="shared" ref="C24:H24" si="14">C7+C21</f>
        <v>256900477</v>
      </c>
      <c r="D24" s="115">
        <f t="shared" si="14"/>
        <v>267395384</v>
      </c>
      <c r="E24" s="115">
        <f t="shared" si="14"/>
        <v>264094212</v>
      </c>
      <c r="F24" s="115">
        <f t="shared" si="14"/>
        <v>278289916</v>
      </c>
      <c r="G24" s="232">
        <f t="shared" si="14"/>
        <v>250728114</v>
      </c>
      <c r="H24" s="229">
        <f t="shared" si="14"/>
        <v>248642545</v>
      </c>
      <c r="J24" s="120">
        <f>J7+J21</f>
        <v>1</v>
      </c>
      <c r="K24" s="116">
        <f>K7+K21</f>
        <v>1</v>
      </c>
      <c r="L24" s="116">
        <f>L7+L21</f>
        <v>1</v>
      </c>
      <c r="M24" s="119"/>
      <c r="N24" s="239">
        <f t="shared" ref="N24:O24" si="15">N7+N21</f>
        <v>1</v>
      </c>
      <c r="O24" s="116">
        <f t="shared" si="15"/>
        <v>1</v>
      </c>
      <c r="Q24" s="123">
        <f t="shared" si="2"/>
        <v>-8.3180500452374479E-3</v>
      </c>
      <c r="R24" s="209">
        <f t="shared" si="9"/>
        <v>0</v>
      </c>
    </row>
    <row r="25" spans="1:28" x14ac:dyDescent="0.25">
      <c r="H25" s="336"/>
    </row>
    <row r="27" spans="1:28" x14ac:dyDescent="0.25">
      <c r="A27" s="1" t="s">
        <v>30</v>
      </c>
      <c r="J27" s="1" t="s">
        <v>32</v>
      </c>
      <c r="Q27" s="1" t="str">
        <f>Q3</f>
        <v>VARIAÇÃO (JAN.-DEZ)</v>
      </c>
    </row>
    <row r="28" spans="1:28" ht="15" customHeight="1" thickBot="1" x14ac:dyDescent="0.3"/>
    <row r="29" spans="1:28" ht="24" customHeight="1" x14ac:dyDescent="0.25">
      <c r="A29" s="477" t="s">
        <v>36</v>
      </c>
      <c r="B29" s="491"/>
      <c r="C29" s="479">
        <v>2016</v>
      </c>
      <c r="D29" s="481">
        <v>2017</v>
      </c>
      <c r="E29" s="481">
        <v>2018</v>
      </c>
      <c r="F29" s="481">
        <v>2019</v>
      </c>
      <c r="G29" s="481">
        <v>2020</v>
      </c>
      <c r="H29" s="475">
        <v>2021</v>
      </c>
      <c r="J29" s="487">
        <v>2016</v>
      </c>
      <c r="K29" s="481">
        <v>2017</v>
      </c>
      <c r="L29" s="481">
        <v>2018</v>
      </c>
      <c r="M29" s="481">
        <v>2019</v>
      </c>
      <c r="N29" s="481">
        <v>2020</v>
      </c>
      <c r="O29" s="481">
        <v>2021</v>
      </c>
      <c r="Q29" s="485" t="s">
        <v>93</v>
      </c>
      <c r="R29" s="486"/>
    </row>
    <row r="30" spans="1:28" ht="20.25" customHeight="1" thickBot="1" x14ac:dyDescent="0.3">
      <c r="A30" s="492"/>
      <c r="B30" s="493"/>
      <c r="C30" s="490"/>
      <c r="D30" s="489"/>
      <c r="E30" s="489"/>
      <c r="F30" s="489"/>
      <c r="G30" s="482"/>
      <c r="H30" s="476"/>
      <c r="J30" s="494"/>
      <c r="K30" s="489"/>
      <c r="L30" s="489"/>
      <c r="M30" s="489"/>
      <c r="N30" s="489"/>
      <c r="O30" s="489">
        <v>2021</v>
      </c>
      <c r="Q30" s="121" t="s">
        <v>1</v>
      </c>
      <c r="R30" s="106" t="s">
        <v>45</v>
      </c>
    </row>
    <row r="31" spans="1:28" ht="20.100000000000001" customHeight="1" thickBot="1" x14ac:dyDescent="0.3">
      <c r="A31" s="20" t="s">
        <v>2</v>
      </c>
      <c r="B31" s="21"/>
      <c r="C31" s="25">
        <f>SUM(C32:C44)</f>
        <v>522001241</v>
      </c>
      <c r="D31" s="26">
        <f>SUM(D32:D44)</f>
        <v>577711455</v>
      </c>
      <c r="E31" s="26">
        <f>SUM(E32:E44)</f>
        <v>623355917</v>
      </c>
      <c r="F31" s="26">
        <f t="shared" ref="F31:H31" si="16">SUM(F32:F44)</f>
        <v>683527194</v>
      </c>
      <c r="G31" s="26">
        <f t="shared" si="16"/>
        <v>538141513</v>
      </c>
      <c r="H31" s="420">
        <f t="shared" si="16"/>
        <v>559314083</v>
      </c>
      <c r="J31" s="95">
        <f t="shared" ref="J31:O31" si="17">C31/C48</f>
        <v>0.61627549998513154</v>
      </c>
      <c r="K31" s="32">
        <f t="shared" si="17"/>
        <v>0.62152179077118219</v>
      </c>
      <c r="L31" s="32">
        <f t="shared" si="17"/>
        <v>0.63882028031149374</v>
      </c>
      <c r="M31" s="327">
        <f t="shared" si="17"/>
        <v>0.64975407710569832</v>
      </c>
      <c r="N31" s="24">
        <f t="shared" si="17"/>
        <v>0.65960870139614591</v>
      </c>
      <c r="O31" s="33">
        <f t="shared" si="17"/>
        <v>0.68692557571455659</v>
      </c>
      <c r="Q31" s="134">
        <f t="shared" ref="Q31:Q48" si="18">(H31-G31)/G31</f>
        <v>3.9343870503445066E-2</v>
      </c>
      <c r="R31" s="133">
        <f>(O31-N31)*100</f>
        <v>2.7316874318410678</v>
      </c>
    </row>
    <row r="32" spans="1:28" ht="20.100000000000001" customHeight="1" x14ac:dyDescent="0.25">
      <c r="A32" s="70"/>
      <c r="B32" s="3" t="s">
        <v>10</v>
      </c>
      <c r="C32" s="27">
        <v>82481770</v>
      </c>
      <c r="D32" s="61">
        <v>93437664</v>
      </c>
      <c r="E32" s="61">
        <v>97313334</v>
      </c>
      <c r="F32" s="28">
        <v>104246485</v>
      </c>
      <c r="G32" s="324">
        <v>83019610</v>
      </c>
      <c r="H32" s="228">
        <v>82947480</v>
      </c>
      <c r="J32" s="125">
        <f t="shared" ref="J32:J44" si="19">C32/$C$31</f>
        <v>0.15801067798610846</v>
      </c>
      <c r="K32" s="34">
        <f t="shared" ref="K32:K44" si="20">D32/$D$31</f>
        <v>0.16173759961190315</v>
      </c>
      <c r="L32" s="34">
        <f t="shared" ref="L32:L44" si="21">E32/$E$31</f>
        <v>0.15611199211573379</v>
      </c>
      <c r="M32" s="235">
        <f t="shared" ref="M32:M44" si="22">F32/$F$31</f>
        <v>0.15251256411606645</v>
      </c>
      <c r="N32" s="235">
        <f t="shared" ref="N32:N44" si="23">G32/$G$31</f>
        <v>0.15427096403915599</v>
      </c>
      <c r="O32" s="35">
        <f t="shared" ref="O32:O44" si="24">H32/$H$31</f>
        <v>0.14830214815098799</v>
      </c>
      <c r="Q32" s="135">
        <f t="shared" si="18"/>
        <v>-8.6883087020042616E-4</v>
      </c>
      <c r="R32" s="136">
        <f t="shared" ref="R32:R48" si="25">(O32-N32)*100</f>
        <v>-0.59688158881679998</v>
      </c>
    </row>
    <row r="33" spans="1:18" ht="20.100000000000001" customHeight="1" x14ac:dyDescent="0.25">
      <c r="A33" s="71"/>
      <c r="B33" s="2" t="s">
        <v>21</v>
      </c>
      <c r="C33" s="27">
        <v>2459083</v>
      </c>
      <c r="D33" s="61">
        <v>3643226</v>
      </c>
      <c r="E33" s="61">
        <v>2343015</v>
      </c>
      <c r="F33" s="28">
        <v>2552109</v>
      </c>
      <c r="G33" s="324">
        <v>1731296</v>
      </c>
      <c r="H33" s="228">
        <v>1779287</v>
      </c>
      <c r="I33" s="2"/>
      <c r="J33" s="125">
        <f t="shared" si="19"/>
        <v>4.7108757735692813E-3</v>
      </c>
      <c r="K33" s="34">
        <f t="shared" si="20"/>
        <v>6.3063073589219379E-3</v>
      </c>
      <c r="L33" s="34">
        <f t="shared" si="21"/>
        <v>3.7587114136593655E-3</v>
      </c>
      <c r="M33" s="235">
        <f t="shared" si="22"/>
        <v>3.7337344035502998E-3</v>
      </c>
      <c r="N33" s="235">
        <f t="shared" si="23"/>
        <v>3.2171760739075337E-3</v>
      </c>
      <c r="O33" s="35">
        <f t="shared" si="24"/>
        <v>3.1811947063024337E-3</v>
      </c>
      <c r="P33" s="2"/>
      <c r="Q33" s="135">
        <f t="shared" si="18"/>
        <v>2.7719696689647525E-2</v>
      </c>
      <c r="R33" s="136">
        <f t="shared" si="25"/>
        <v>-3.598136760510004E-3</v>
      </c>
    </row>
    <row r="34" spans="1:18" ht="20.100000000000001" customHeight="1" x14ac:dyDescent="0.25">
      <c r="A34" s="71"/>
      <c r="B34" s="2" t="s">
        <v>15</v>
      </c>
      <c r="C34" s="27">
        <v>83753679</v>
      </c>
      <c r="D34" s="61">
        <v>105319162</v>
      </c>
      <c r="E34" s="61">
        <v>111596848</v>
      </c>
      <c r="F34" s="28">
        <v>124026618</v>
      </c>
      <c r="G34" s="324">
        <v>101641274</v>
      </c>
      <c r="H34" s="228">
        <v>110402545</v>
      </c>
      <c r="I34" s="2"/>
      <c r="J34" s="125">
        <f t="shared" si="19"/>
        <v>0.16044727947303863</v>
      </c>
      <c r="K34" s="34">
        <f t="shared" si="20"/>
        <v>0.18230409158149721</v>
      </c>
      <c r="L34" s="34">
        <f t="shared" si="21"/>
        <v>0.17902589027642132</v>
      </c>
      <c r="M34" s="235">
        <f t="shared" si="22"/>
        <v>0.18145089045279447</v>
      </c>
      <c r="N34" s="235">
        <f t="shared" si="23"/>
        <v>0.18887462041977796</v>
      </c>
      <c r="O34" s="35">
        <f t="shared" si="24"/>
        <v>0.19738917426829747</v>
      </c>
      <c r="P34" s="2"/>
      <c r="Q34" s="135">
        <f t="shared" si="18"/>
        <v>8.6197965208503785E-2</v>
      </c>
      <c r="R34" s="136">
        <f t="shared" si="25"/>
        <v>0.85145538485195127</v>
      </c>
    </row>
    <row r="35" spans="1:18" ht="20.100000000000001" customHeight="1" x14ac:dyDescent="0.25">
      <c r="A35" s="71"/>
      <c r="B35" s="2" t="s">
        <v>8</v>
      </c>
      <c r="C35" s="27">
        <v>379930</v>
      </c>
      <c r="D35" s="61">
        <v>237175</v>
      </c>
      <c r="E35" s="61">
        <v>674966</v>
      </c>
      <c r="F35" s="28">
        <v>662159</v>
      </c>
      <c r="G35" s="324">
        <v>218943</v>
      </c>
      <c r="H35" s="228">
        <v>257618</v>
      </c>
      <c r="I35" s="2"/>
      <c r="J35" s="125">
        <f t="shared" si="19"/>
        <v>7.2783351869464235E-4</v>
      </c>
      <c r="K35" s="34">
        <f t="shared" si="20"/>
        <v>4.1054231822354985E-4</v>
      </c>
      <c r="L35" s="34">
        <f t="shared" si="21"/>
        <v>1.0827939249351828E-3</v>
      </c>
      <c r="M35" s="235">
        <f t="shared" si="22"/>
        <v>9.6873834108200825E-4</v>
      </c>
      <c r="N35" s="235">
        <f t="shared" si="23"/>
        <v>4.0685023309101225E-4</v>
      </c>
      <c r="O35" s="35">
        <f t="shared" si="24"/>
        <v>4.6059630506389376E-4</v>
      </c>
      <c r="P35" s="2"/>
      <c r="Q35" s="135">
        <f t="shared" si="18"/>
        <v>0.17664414939048062</v>
      </c>
      <c r="R35" s="136">
        <f t="shared" si="25"/>
        <v>5.3746071972881511E-3</v>
      </c>
    </row>
    <row r="36" spans="1:18" s="343" customFormat="1" ht="20.100000000000001" customHeight="1" x14ac:dyDescent="0.25">
      <c r="A36" s="337"/>
      <c r="B36" s="338" t="s">
        <v>19</v>
      </c>
      <c r="C36" s="339">
        <v>339653</v>
      </c>
      <c r="D36" s="340">
        <v>184063</v>
      </c>
      <c r="E36" s="340">
        <v>176558</v>
      </c>
      <c r="F36" s="413">
        <v>239017</v>
      </c>
      <c r="G36" s="411">
        <v>452182</v>
      </c>
      <c r="H36" s="341">
        <v>214575</v>
      </c>
      <c r="I36" s="338"/>
      <c r="J36" s="131">
        <f t="shared" si="19"/>
        <v>6.5067469830019042E-4</v>
      </c>
      <c r="K36" s="342">
        <f t="shared" si="20"/>
        <v>3.1860714965397389E-4</v>
      </c>
      <c r="L36" s="342">
        <f t="shared" si="21"/>
        <v>2.8323786649802506E-4</v>
      </c>
      <c r="M36" s="63">
        <f t="shared" si="22"/>
        <v>3.496817714029385E-4</v>
      </c>
      <c r="N36" s="63">
        <f t="shared" si="23"/>
        <v>8.4026596922285755E-4</v>
      </c>
      <c r="O36" s="39">
        <f t="shared" si="24"/>
        <v>3.8363954443821865E-4</v>
      </c>
      <c r="P36" s="338"/>
      <c r="Q36" s="135">
        <f t="shared" si="18"/>
        <v>-0.52546762144446257</v>
      </c>
      <c r="R36" s="136">
        <f t="shared" si="25"/>
        <v>-4.566264247846389E-2</v>
      </c>
    </row>
    <row r="37" spans="1:18" s="343" customFormat="1" ht="20.100000000000001" customHeight="1" x14ac:dyDescent="0.25">
      <c r="A37" s="337"/>
      <c r="B37" s="338" t="s">
        <v>13</v>
      </c>
      <c r="C37" s="339">
        <v>2716697</v>
      </c>
      <c r="D37" s="340">
        <v>2538731</v>
      </c>
      <c r="E37" s="340">
        <v>3441297</v>
      </c>
      <c r="F37" s="413">
        <v>3002154</v>
      </c>
      <c r="G37" s="411">
        <v>2042246</v>
      </c>
      <c r="H37" s="341">
        <v>2023422</v>
      </c>
      <c r="I37" s="338"/>
      <c r="J37" s="131">
        <f t="shared" si="19"/>
        <v>5.2043880102576228E-3</v>
      </c>
      <c r="K37" s="342">
        <f t="shared" si="20"/>
        <v>4.3944619377505678E-3</v>
      </c>
      <c r="L37" s="342">
        <f t="shared" si="21"/>
        <v>5.5205973123056114E-3</v>
      </c>
      <c r="M37" s="63">
        <f t="shared" si="22"/>
        <v>4.392150051019038E-3</v>
      </c>
      <c r="N37" s="63">
        <f t="shared" si="23"/>
        <v>3.7949980640129503E-3</v>
      </c>
      <c r="O37" s="39">
        <f t="shared" si="24"/>
        <v>3.6176846989922832E-3</v>
      </c>
      <c r="P37" s="338"/>
      <c r="Q37" s="135">
        <f t="shared" si="18"/>
        <v>-9.2173029106189953E-3</v>
      </c>
      <c r="R37" s="136">
        <f t="shared" si="25"/>
        <v>-1.7731336502066701E-2</v>
      </c>
    </row>
    <row r="38" spans="1:18" ht="20.100000000000001" customHeight="1" x14ac:dyDescent="0.25">
      <c r="A38" s="71"/>
      <c r="B38" s="2" t="s">
        <v>20</v>
      </c>
      <c r="C38" s="27">
        <v>33688126</v>
      </c>
      <c r="D38" s="61">
        <v>30997965</v>
      </c>
      <c r="E38" s="61">
        <v>30882257</v>
      </c>
      <c r="F38" s="28">
        <v>32577227</v>
      </c>
      <c r="G38" s="324">
        <v>24526199</v>
      </c>
      <c r="H38" s="228">
        <v>23417217</v>
      </c>
      <c r="I38" s="2"/>
      <c r="J38" s="125">
        <f t="shared" si="19"/>
        <v>6.4536486418046657E-2</v>
      </c>
      <c r="K38" s="34">
        <f t="shared" si="20"/>
        <v>5.3656483235216448E-2</v>
      </c>
      <c r="L38" s="34">
        <f t="shared" si="21"/>
        <v>4.9541932879414698E-2</v>
      </c>
      <c r="M38" s="235">
        <f t="shared" si="22"/>
        <v>4.7660469526249749E-2</v>
      </c>
      <c r="N38" s="235">
        <f t="shared" si="23"/>
        <v>4.5575742453453874E-2</v>
      </c>
      <c r="O38" s="35">
        <f t="shared" si="24"/>
        <v>4.1867740705538427E-2</v>
      </c>
      <c r="P38" s="2"/>
      <c r="Q38" s="135">
        <f t="shared" si="18"/>
        <v>-4.521621960255643E-2</v>
      </c>
      <c r="R38" s="136">
        <f t="shared" si="25"/>
        <v>-0.3708001747915447</v>
      </c>
    </row>
    <row r="39" spans="1:18" ht="20.100000000000001" customHeight="1" x14ac:dyDescent="0.25">
      <c r="A39" s="71"/>
      <c r="B39" s="2" t="s">
        <v>14</v>
      </c>
      <c r="C39" s="27">
        <v>1956143</v>
      </c>
      <c r="D39" s="61">
        <v>2271046</v>
      </c>
      <c r="E39" s="61">
        <v>3765263</v>
      </c>
      <c r="F39" s="28">
        <v>5572501</v>
      </c>
      <c r="G39" s="324">
        <v>5153703</v>
      </c>
      <c r="H39" s="228">
        <v>4910311</v>
      </c>
      <c r="I39" s="2"/>
      <c r="J39" s="125">
        <f t="shared" si="19"/>
        <v>3.7473914741133728E-3</v>
      </c>
      <c r="K39" s="34">
        <f t="shared" si="20"/>
        <v>3.9311077880565823E-3</v>
      </c>
      <c r="L39" s="34">
        <f t="shared" si="21"/>
        <v>6.0403100336657266E-3</v>
      </c>
      <c r="M39" s="235">
        <f t="shared" si="22"/>
        <v>8.1525666409696645E-3</v>
      </c>
      <c r="N39" s="235">
        <f t="shared" si="23"/>
        <v>9.5768545549839417E-3</v>
      </c>
      <c r="O39" s="35">
        <f t="shared" si="24"/>
        <v>8.7791656767562572E-3</v>
      </c>
      <c r="P39" s="2"/>
      <c r="Q39" s="135">
        <f t="shared" si="18"/>
        <v>-4.7226625205216519E-2</v>
      </c>
      <c r="R39" s="136">
        <f t="shared" si="25"/>
        <v>-7.9768887822768447E-2</v>
      </c>
    </row>
    <row r="40" spans="1:18" ht="20.100000000000001" customHeight="1" x14ac:dyDescent="0.25">
      <c r="A40" s="71"/>
      <c r="B40" s="2" t="s">
        <v>9</v>
      </c>
      <c r="C40" s="27">
        <v>16722680</v>
      </c>
      <c r="D40" s="61">
        <v>20816001</v>
      </c>
      <c r="E40" s="61">
        <v>25150475</v>
      </c>
      <c r="F40" s="28">
        <v>23464977</v>
      </c>
      <c r="G40" s="324">
        <v>18087014</v>
      </c>
      <c r="H40" s="228">
        <v>22429492</v>
      </c>
      <c r="I40" s="2"/>
      <c r="J40" s="125">
        <f t="shared" si="19"/>
        <v>3.2035709279089629E-2</v>
      </c>
      <c r="K40" s="34">
        <f t="shared" si="20"/>
        <v>3.6031830111452438E-2</v>
      </c>
      <c r="L40" s="34">
        <f t="shared" si="21"/>
        <v>4.0346893827591594E-2</v>
      </c>
      <c r="M40" s="235">
        <f t="shared" si="22"/>
        <v>3.4329251573273906E-2</v>
      </c>
      <c r="N40" s="235">
        <f t="shared" si="23"/>
        <v>3.36101444751392E-2</v>
      </c>
      <c r="O40" s="35">
        <f t="shared" si="24"/>
        <v>4.0101783026264333E-2</v>
      </c>
      <c r="P40" s="2"/>
      <c r="Q40" s="135">
        <f t="shared" si="18"/>
        <v>0.24008816491212978</v>
      </c>
      <c r="R40" s="136">
        <f t="shared" si="25"/>
        <v>0.64916385511251329</v>
      </c>
    </row>
    <row r="41" spans="1:18" s="343" customFormat="1" ht="20.100000000000001" customHeight="1" x14ac:dyDescent="0.25">
      <c r="A41" s="337"/>
      <c r="B41" s="338" t="s">
        <v>12</v>
      </c>
      <c r="C41" s="339">
        <v>18197563</v>
      </c>
      <c r="D41" s="340">
        <v>19595246</v>
      </c>
      <c r="E41" s="340">
        <v>19393201</v>
      </c>
      <c r="F41" s="413">
        <v>33027238</v>
      </c>
      <c r="G41" s="411">
        <v>27505657</v>
      </c>
      <c r="H41" s="341">
        <v>26679737</v>
      </c>
      <c r="I41" s="338"/>
      <c r="J41" s="131">
        <f t="shared" si="19"/>
        <v>3.4861148922057827E-2</v>
      </c>
      <c r="K41" s="342">
        <f t="shared" si="20"/>
        <v>3.3918742359020732E-2</v>
      </c>
      <c r="L41" s="342">
        <f t="shared" si="21"/>
        <v>3.1110960000721385E-2</v>
      </c>
      <c r="M41" s="63">
        <f t="shared" si="22"/>
        <v>4.8318835431732654E-2</v>
      </c>
      <c r="N41" s="63">
        <f t="shared" si="23"/>
        <v>5.111231216239584E-2</v>
      </c>
      <c r="O41" s="39">
        <f t="shared" si="24"/>
        <v>4.7700813927118654E-2</v>
      </c>
      <c r="P41" s="338"/>
      <c r="Q41" s="135">
        <f t="shared" si="18"/>
        <v>-3.0027277661464329E-2</v>
      </c>
      <c r="R41" s="136">
        <f t="shared" si="25"/>
        <v>-0.34114982352771855</v>
      </c>
    </row>
    <row r="42" spans="1:18" ht="20.100000000000001" customHeight="1" x14ac:dyDescent="0.25">
      <c r="A42" s="71"/>
      <c r="B42" s="2" t="s">
        <v>11</v>
      </c>
      <c r="C42" s="27">
        <v>49142172</v>
      </c>
      <c r="D42" s="61">
        <v>53572253</v>
      </c>
      <c r="E42" s="61">
        <v>64496107</v>
      </c>
      <c r="F42" s="28">
        <v>76521569</v>
      </c>
      <c r="G42" s="324">
        <v>70800143</v>
      </c>
      <c r="H42" s="228">
        <v>77174995</v>
      </c>
      <c r="I42" s="2"/>
      <c r="J42" s="125">
        <f t="shared" si="19"/>
        <v>9.4141868141650639E-2</v>
      </c>
      <c r="K42" s="34">
        <f t="shared" si="20"/>
        <v>9.2731851751147981E-2</v>
      </c>
      <c r="L42" s="34">
        <f t="shared" si="21"/>
        <v>0.10346594175346538</v>
      </c>
      <c r="M42" s="235">
        <f t="shared" si="22"/>
        <v>0.11195102356088557</v>
      </c>
      <c r="N42" s="235">
        <f t="shared" si="23"/>
        <v>0.13156417278664767</v>
      </c>
      <c r="O42" s="35">
        <f t="shared" si="24"/>
        <v>0.137981497955595</v>
      </c>
      <c r="P42" s="2"/>
      <c r="Q42" s="135">
        <f t="shared" si="18"/>
        <v>9.0040100625220484E-2</v>
      </c>
      <c r="R42" s="136">
        <f t="shared" si="25"/>
        <v>0.64173251689473298</v>
      </c>
    </row>
    <row r="43" spans="1:18" ht="20.100000000000001" customHeight="1" x14ac:dyDescent="0.25">
      <c r="A43" s="71"/>
      <c r="B43" s="2" t="s">
        <v>6</v>
      </c>
      <c r="C43" s="27">
        <v>226269998</v>
      </c>
      <c r="D43" s="61">
        <v>240023993</v>
      </c>
      <c r="E43" s="61">
        <v>256594413</v>
      </c>
      <c r="F43" s="28">
        <v>271544790</v>
      </c>
      <c r="G43" s="324">
        <v>200033107</v>
      </c>
      <c r="H43" s="228">
        <v>204438741</v>
      </c>
      <c r="I43" s="2"/>
      <c r="J43" s="125">
        <f t="shared" si="19"/>
        <v>0.433466398598083</v>
      </c>
      <c r="K43" s="34">
        <f t="shared" si="20"/>
        <v>0.41547383373244695</v>
      </c>
      <c r="L43" s="34">
        <f t="shared" si="21"/>
        <v>0.41163387721560685</v>
      </c>
      <c r="M43" s="235">
        <f t="shared" si="22"/>
        <v>0.39726991461878836</v>
      </c>
      <c r="N43" s="235">
        <f t="shared" si="23"/>
        <v>0.37171097595661606</v>
      </c>
      <c r="O43" s="35">
        <f t="shared" si="24"/>
        <v>0.36551688436566687</v>
      </c>
      <c r="P43" s="2"/>
      <c r="Q43" s="135">
        <f t="shared" si="18"/>
        <v>2.2024524170391455E-2</v>
      </c>
      <c r="R43" s="136">
        <f t="shared" si="25"/>
        <v>-0.61940915909491912</v>
      </c>
    </row>
    <row r="44" spans="1:18" ht="20.100000000000001" customHeight="1" thickBot="1" x14ac:dyDescent="0.3">
      <c r="A44" s="71"/>
      <c r="B44" s="2" t="s">
        <v>7</v>
      </c>
      <c r="C44" s="72">
        <v>3893747</v>
      </c>
      <c r="D44" s="73">
        <v>5074930</v>
      </c>
      <c r="E44" s="73">
        <v>7528183</v>
      </c>
      <c r="F44" s="192">
        <v>6090350</v>
      </c>
      <c r="G44" s="324">
        <v>2930139</v>
      </c>
      <c r="H44" s="228">
        <v>2638663</v>
      </c>
      <c r="J44" s="125">
        <f t="shared" si="19"/>
        <v>7.4592677069899921E-3</v>
      </c>
      <c r="K44" s="34">
        <f t="shared" si="20"/>
        <v>8.7845410647085058E-3</v>
      </c>
      <c r="L44" s="34">
        <f t="shared" si="21"/>
        <v>1.2076861379981093E-2</v>
      </c>
      <c r="M44" s="235">
        <f t="shared" si="22"/>
        <v>8.9101795121848508E-3</v>
      </c>
      <c r="N44" s="235">
        <f t="shared" si="23"/>
        <v>5.444922811595098E-3</v>
      </c>
      <c r="O44" s="35">
        <f t="shared" si="24"/>
        <v>4.7176766689781347E-3</v>
      </c>
      <c r="Q44" s="137">
        <f t="shared" si="18"/>
        <v>-9.9475144353220107E-2</v>
      </c>
      <c r="R44" s="138">
        <f t="shared" si="25"/>
        <v>-7.2724614261696338E-2</v>
      </c>
    </row>
    <row r="45" spans="1:18" ht="20.100000000000001" customHeight="1" thickBot="1" x14ac:dyDescent="0.3">
      <c r="A45" s="22" t="s">
        <v>53</v>
      </c>
      <c r="B45" s="23"/>
      <c r="C45" s="29">
        <f>C46+C47</f>
        <v>325024547</v>
      </c>
      <c r="D45" s="62">
        <f>D46+D47</f>
        <v>351799728</v>
      </c>
      <c r="E45" s="62">
        <f>E46+E47</f>
        <v>352436393</v>
      </c>
      <c r="F45" s="30">
        <f>F46+F47</f>
        <v>368451113</v>
      </c>
      <c r="G45" s="412">
        <f t="shared" ref="G45:H45" si="26">G46+G47</f>
        <v>277708114</v>
      </c>
      <c r="H45" s="215">
        <f t="shared" si="26"/>
        <v>254913983</v>
      </c>
      <c r="J45" s="36">
        <f t="shared" ref="J45:O45" si="27">C45/C48</f>
        <v>0.38372450001486852</v>
      </c>
      <c r="K45" s="37">
        <f t="shared" si="27"/>
        <v>0.37847820922881786</v>
      </c>
      <c r="L45" s="37">
        <f t="shared" si="27"/>
        <v>0.36117971968850626</v>
      </c>
      <c r="M45" s="37">
        <f t="shared" si="27"/>
        <v>0.35024592289430168</v>
      </c>
      <c r="N45" s="238">
        <f t="shared" si="27"/>
        <v>0.34039129860385409</v>
      </c>
      <c r="O45" s="38">
        <f t="shared" si="27"/>
        <v>0.31307442428544341</v>
      </c>
      <c r="Q45" s="134">
        <f t="shared" si="18"/>
        <v>-8.2079456274007173E-2</v>
      </c>
      <c r="R45" s="133">
        <f t="shared" si="25"/>
        <v>-2.7316874318410678</v>
      </c>
    </row>
    <row r="46" spans="1:18" ht="20.100000000000001" customHeight="1" x14ac:dyDescent="0.25">
      <c r="A46" s="71"/>
      <c r="B46" s="2" t="s">
        <v>4</v>
      </c>
      <c r="C46" s="27">
        <v>4542070</v>
      </c>
      <c r="D46" s="61">
        <v>4503829</v>
      </c>
      <c r="E46" s="61">
        <v>5520666</v>
      </c>
      <c r="F46" s="28">
        <v>9493645</v>
      </c>
      <c r="G46" s="324">
        <v>9258657</v>
      </c>
      <c r="H46" s="228">
        <v>10677340</v>
      </c>
      <c r="I46" s="2"/>
      <c r="J46" s="131">
        <f t="shared" ref="J46:O46" si="28">C46/C45</f>
        <v>1.3974544513402552E-2</v>
      </c>
      <c r="K46" s="63">
        <f t="shared" si="28"/>
        <v>1.2802252649837182E-2</v>
      </c>
      <c r="L46" s="63">
        <f t="shared" si="28"/>
        <v>1.5664290378774818E-2</v>
      </c>
      <c r="M46" s="63">
        <f t="shared" si="28"/>
        <v>2.5766362659895126E-2</v>
      </c>
      <c r="N46" s="63">
        <f t="shared" si="28"/>
        <v>3.3339526406491675E-2</v>
      </c>
      <c r="O46" s="39">
        <f t="shared" si="28"/>
        <v>4.1886050636931911E-2</v>
      </c>
      <c r="P46" s="2"/>
      <c r="Q46" s="135">
        <f t="shared" si="18"/>
        <v>0.15322773054450553</v>
      </c>
      <c r="R46" s="136">
        <f t="shared" si="25"/>
        <v>0.85465242304402356</v>
      </c>
    </row>
    <row r="47" spans="1:18" ht="20.100000000000001" customHeight="1" thickBot="1" x14ac:dyDescent="0.3">
      <c r="A47" s="71"/>
      <c r="B47" s="2" t="s">
        <v>3</v>
      </c>
      <c r="C47" s="72">
        <v>320482477</v>
      </c>
      <c r="D47" s="61">
        <v>347295899</v>
      </c>
      <c r="E47" s="61">
        <v>346915727</v>
      </c>
      <c r="F47" s="192">
        <v>358957468</v>
      </c>
      <c r="G47" s="324">
        <v>268449457</v>
      </c>
      <c r="H47" s="228">
        <v>244236643</v>
      </c>
      <c r="J47" s="131">
        <f t="shared" ref="J47:O47" si="29">C47/C45</f>
        <v>0.98602545548659748</v>
      </c>
      <c r="K47" s="63">
        <f t="shared" si="29"/>
        <v>0.98719774735016286</v>
      </c>
      <c r="L47" s="63">
        <f t="shared" si="29"/>
        <v>0.98433570962122519</v>
      </c>
      <c r="M47" s="63">
        <f t="shared" si="29"/>
        <v>0.97423363734010482</v>
      </c>
      <c r="N47" s="236">
        <f t="shared" si="29"/>
        <v>0.96666047359350837</v>
      </c>
      <c r="O47" s="142">
        <f t="shared" si="29"/>
        <v>0.95811394936306804</v>
      </c>
      <c r="Q47" s="137">
        <f t="shared" si="18"/>
        <v>-9.0195056717883401E-2</v>
      </c>
      <c r="R47" s="138">
        <f t="shared" si="25"/>
        <v>-0.85465242304403333</v>
      </c>
    </row>
    <row r="48" spans="1:18" ht="20.100000000000001" customHeight="1" thickBot="1" x14ac:dyDescent="0.3">
      <c r="A48" s="105" t="s">
        <v>5</v>
      </c>
      <c r="B48" s="130"/>
      <c r="C48" s="114">
        <f t="shared" ref="C48:H48" si="30">C31+C45</f>
        <v>847025788</v>
      </c>
      <c r="D48" s="115">
        <f t="shared" si="30"/>
        <v>929511183</v>
      </c>
      <c r="E48" s="115">
        <f t="shared" si="30"/>
        <v>975792310</v>
      </c>
      <c r="F48" s="115">
        <f t="shared" si="30"/>
        <v>1051978307</v>
      </c>
      <c r="G48" s="232">
        <f t="shared" si="30"/>
        <v>815849627</v>
      </c>
      <c r="H48" s="229">
        <f t="shared" si="30"/>
        <v>814228066</v>
      </c>
      <c r="J48" s="120">
        <f>J31+J45</f>
        <v>1</v>
      </c>
      <c r="K48" s="116">
        <f>K31+K45</f>
        <v>1</v>
      </c>
      <c r="L48" s="116">
        <f>L31+L45</f>
        <v>1</v>
      </c>
      <c r="M48" s="116">
        <f>M31+M45</f>
        <v>1</v>
      </c>
      <c r="N48" s="239">
        <f t="shared" ref="N48:O48" si="31">N31+N45</f>
        <v>1</v>
      </c>
      <c r="O48" s="116">
        <f t="shared" si="31"/>
        <v>1</v>
      </c>
      <c r="Q48" s="123">
        <f t="shared" si="18"/>
        <v>-1.9875733791320347E-3</v>
      </c>
      <c r="R48" s="209">
        <f t="shared" si="25"/>
        <v>0</v>
      </c>
    </row>
    <row r="49" spans="1:10" ht="15" customHeight="1" x14ac:dyDescent="0.25"/>
    <row r="50" spans="1:10" ht="15" customHeight="1" x14ac:dyDescent="0.25">
      <c r="H50" s="336"/>
    </row>
    <row r="51" spans="1:10" ht="15" customHeight="1" x14ac:dyDescent="0.25">
      <c r="A51" s="1" t="s">
        <v>34</v>
      </c>
      <c r="J51" s="1" t="str">
        <f>Q3</f>
        <v>VARIAÇÃO (JAN.-DEZ)</v>
      </c>
    </row>
    <row r="52" spans="1:10" ht="15" customHeight="1" thickBot="1" x14ac:dyDescent="0.3"/>
    <row r="53" spans="1:10" ht="24" customHeight="1" x14ac:dyDescent="0.25">
      <c r="A53" s="477" t="s">
        <v>36</v>
      </c>
      <c r="B53" s="491"/>
      <c r="C53" s="479">
        <v>2016</v>
      </c>
      <c r="D53" s="481">
        <v>2017</v>
      </c>
      <c r="E53" s="481">
        <v>2018</v>
      </c>
      <c r="F53" s="481">
        <v>2019</v>
      </c>
      <c r="G53" s="481">
        <v>2020</v>
      </c>
      <c r="H53" s="481">
        <v>2021</v>
      </c>
      <c r="J53" s="483" t="s">
        <v>94</v>
      </c>
    </row>
    <row r="54" spans="1:10" ht="20.100000000000001" customHeight="1" thickBot="1" x14ac:dyDescent="0.3">
      <c r="A54" s="492"/>
      <c r="B54" s="493"/>
      <c r="C54" s="490">
        <v>2016</v>
      </c>
      <c r="D54" s="489">
        <v>2017</v>
      </c>
      <c r="E54" s="489">
        <v>2018</v>
      </c>
      <c r="F54" s="482"/>
      <c r="G54" s="482"/>
      <c r="H54" s="482"/>
      <c r="J54" s="484"/>
    </row>
    <row r="55" spans="1:10" ht="20.100000000000001" customHeight="1" thickBot="1" x14ac:dyDescent="0.3">
      <c r="A55" s="20" t="s">
        <v>2</v>
      </c>
      <c r="B55" s="21"/>
      <c r="C55" s="143">
        <f>C31/C7</f>
        <v>4.7568308475336547</v>
      </c>
      <c r="D55" s="144">
        <f t="shared" ref="D55:E55" si="32">D31/D7</f>
        <v>5.141440611815919</v>
      </c>
      <c r="E55" s="144">
        <f t="shared" si="32"/>
        <v>5.4155944930994329</v>
      </c>
      <c r="F55" s="144">
        <f t="shared" ref="F55" si="33">F31/F7</f>
        <v>5.4857885326701421</v>
      </c>
      <c r="G55" s="414">
        <f t="shared" ref="G55:H55" si="34">G31/G7</f>
        <v>4.8047460925968055</v>
      </c>
      <c r="H55" s="240">
        <f t="shared" si="34"/>
        <v>4.8458707761573461</v>
      </c>
      <c r="J55" s="41">
        <f>(H55-G55)/G55</f>
        <v>8.5591793547438073E-3</v>
      </c>
    </row>
    <row r="56" spans="1:10" ht="20.100000000000001" customHeight="1" x14ac:dyDescent="0.25">
      <c r="A56" s="70"/>
      <c r="B56" s="3" t="s">
        <v>10</v>
      </c>
      <c r="C56" s="150">
        <f t="shared" ref="C56:E56" si="35">C32/C8</f>
        <v>4.4284265812641523</v>
      </c>
      <c r="D56" s="151">
        <f t="shared" si="35"/>
        <v>4.6757027816022907</v>
      </c>
      <c r="E56" s="151">
        <f t="shared" si="35"/>
        <v>4.7856998097440906</v>
      </c>
      <c r="F56" s="220">
        <f t="shared" ref="F56" si="36">F32/F8</f>
        <v>4.8555469169707486</v>
      </c>
      <c r="G56" s="415">
        <f t="shared" ref="G56:H56" si="37">G32/G8</f>
        <v>4.2096390843753655</v>
      </c>
      <c r="H56" s="241">
        <f t="shared" si="37"/>
        <v>4.1832151600086807</v>
      </c>
      <c r="J56" s="69">
        <f t="shared" ref="J56:J72" si="38">(H56-G56)/G56</f>
        <v>-6.2770047115822212E-3</v>
      </c>
    </row>
    <row r="57" spans="1:10" ht="20.100000000000001" customHeight="1" x14ac:dyDescent="0.25">
      <c r="A57" s="71"/>
      <c r="B57" s="2" t="s">
        <v>21</v>
      </c>
      <c r="C57" s="150">
        <f t="shared" ref="C57:E57" si="39">C33/C9</f>
        <v>4.5605208350719852</v>
      </c>
      <c r="D57" s="151">
        <f t="shared" si="39"/>
        <v>5.2979740105632986</v>
      </c>
      <c r="E57" s="151">
        <f t="shared" si="39"/>
        <v>5.4536789402752657</v>
      </c>
      <c r="F57" s="220">
        <f t="shared" ref="F57" si="40">F33/F9</f>
        <v>6.4971067216215594</v>
      </c>
      <c r="G57" s="415">
        <f t="shared" ref="G57:H57" si="41">G33/G9</f>
        <v>6.3082842651431239</v>
      </c>
      <c r="H57" s="241">
        <f t="shared" si="41"/>
        <v>6.283525269540589</v>
      </c>
      <c r="J57" s="124">
        <f t="shared" si="38"/>
        <v>-3.9248382859571685E-3</v>
      </c>
    </row>
    <row r="58" spans="1:10" s="343" customFormat="1" ht="20.100000000000001" customHeight="1" x14ac:dyDescent="0.25">
      <c r="A58" s="337"/>
      <c r="B58" s="338" t="s">
        <v>15</v>
      </c>
      <c r="C58" s="344">
        <f t="shared" ref="C58:E58" si="42">C34/C10</f>
        <v>7.1257603596772681</v>
      </c>
      <c r="D58" s="345">
        <f t="shared" si="42"/>
        <v>7.7304464647275752</v>
      </c>
      <c r="E58" s="345">
        <f t="shared" si="42"/>
        <v>8.490370157118889</v>
      </c>
      <c r="F58" s="418">
        <f t="shared" ref="F58" si="43">F34/F10</f>
        <v>9.6140320170026428</v>
      </c>
      <c r="G58" s="416">
        <f t="shared" ref="G58:H58" si="44">G34/G10</f>
        <v>8.2604880226050419</v>
      </c>
      <c r="H58" s="346">
        <f t="shared" si="44"/>
        <v>8.0985851643061615</v>
      </c>
      <c r="J58" s="124">
        <f t="shared" si="38"/>
        <v>-1.9599672302148371E-2</v>
      </c>
    </row>
    <row r="59" spans="1:10" ht="20.100000000000001" customHeight="1" x14ac:dyDescent="0.25">
      <c r="A59" s="71"/>
      <c r="B59" s="2" t="s">
        <v>8</v>
      </c>
      <c r="C59" s="150">
        <f t="shared" ref="C59:E59" si="45">C35/C11</f>
        <v>3.5011749527715064</v>
      </c>
      <c r="D59" s="151">
        <f t="shared" si="45"/>
        <v>2.6659959758551306</v>
      </c>
      <c r="E59" s="151">
        <f t="shared" si="45"/>
        <v>2.6054427545742298</v>
      </c>
      <c r="F59" s="220">
        <f t="shared" ref="F59" si="46">F35/F11</f>
        <v>2.2210337066591532</v>
      </c>
      <c r="G59" s="415">
        <f t="shared" ref="G59:H59" si="47">G35/G11</f>
        <v>2.3451729345858459</v>
      </c>
      <c r="H59" s="241">
        <f t="shared" si="47"/>
        <v>2.0377785336296976</v>
      </c>
      <c r="J59" s="124">
        <f t="shared" si="38"/>
        <v>-0.13107536609466869</v>
      </c>
    </row>
    <row r="60" spans="1:10" ht="20.100000000000001" customHeight="1" x14ac:dyDescent="0.25">
      <c r="A60" s="71"/>
      <c r="B60" s="2" t="s">
        <v>19</v>
      </c>
      <c r="C60" s="150">
        <f t="shared" ref="C60:E60" si="48">C36/C12</f>
        <v>10.028136994390316</v>
      </c>
      <c r="D60" s="151">
        <f t="shared" si="48"/>
        <v>6.7565890903751562</v>
      </c>
      <c r="E60" s="151">
        <f t="shared" si="48"/>
        <v>7.4121746431570106</v>
      </c>
      <c r="F60" s="220">
        <f t="shared" ref="F60" si="49">F36/F12</f>
        <v>8.079265819361817</v>
      </c>
      <c r="G60" s="415">
        <f t="shared" ref="G60:H60" si="50">G36/G12</f>
        <v>8.3095723762794709</v>
      </c>
      <c r="H60" s="241">
        <f t="shared" si="50"/>
        <v>6.9173114119922632</v>
      </c>
      <c r="J60" s="124">
        <f t="shared" si="38"/>
        <v>-0.16754905081055191</v>
      </c>
    </row>
    <row r="61" spans="1:10" s="343" customFormat="1" ht="20.100000000000001" customHeight="1" x14ac:dyDescent="0.25">
      <c r="A61" s="337"/>
      <c r="B61" s="338" t="s">
        <v>13</v>
      </c>
      <c r="C61" s="344">
        <f t="shared" ref="C61:E61" si="51">C37/C13</f>
        <v>2.5565231547833585</v>
      </c>
      <c r="D61" s="345">
        <f t="shared" si="51"/>
        <v>3.3287498623254157</v>
      </c>
      <c r="E61" s="345">
        <f t="shared" si="51"/>
        <v>3.2278217788349703</v>
      </c>
      <c r="F61" s="418">
        <f t="shared" ref="F61" si="52">F37/F13</f>
        <v>3.3963630686523398</v>
      </c>
      <c r="G61" s="416">
        <f t="shared" ref="G61:H61" si="53">G37/G13</f>
        <v>3.9098843832144108</v>
      </c>
      <c r="H61" s="346">
        <f t="shared" si="53"/>
        <v>5.3722400994042117</v>
      </c>
      <c r="J61" s="124">
        <f t="shared" si="38"/>
        <v>0.37401507892864155</v>
      </c>
    </row>
    <row r="62" spans="1:10" s="343" customFormat="1" ht="20.100000000000001" customHeight="1" x14ac:dyDescent="0.25">
      <c r="A62" s="337"/>
      <c r="B62" s="338" t="s">
        <v>20</v>
      </c>
      <c r="C62" s="344">
        <f t="shared" ref="C62:E62" si="54">C38/C14</f>
        <v>5.3955760221934037</v>
      </c>
      <c r="D62" s="345">
        <f t="shared" si="54"/>
        <v>5.1799325929553977</v>
      </c>
      <c r="E62" s="345">
        <f t="shared" si="54"/>
        <v>4.7635860641355796</v>
      </c>
      <c r="F62" s="418">
        <f t="shared" ref="F62" si="55">F38/F14</f>
        <v>4.945475514244956</v>
      </c>
      <c r="G62" s="416">
        <f t="shared" ref="G62:H62" si="56">G38/G14</f>
        <v>4.4667968849598783</v>
      </c>
      <c r="H62" s="346">
        <f t="shared" si="56"/>
        <v>4.4175485049575052</v>
      </c>
      <c r="J62" s="124">
        <f t="shared" si="38"/>
        <v>-1.1025435288583855E-2</v>
      </c>
    </row>
    <row r="63" spans="1:10" ht="20.100000000000001" customHeight="1" x14ac:dyDescent="0.25">
      <c r="A63" s="71"/>
      <c r="B63" s="2" t="s">
        <v>14</v>
      </c>
      <c r="C63" s="150">
        <f t="shared" ref="C63:E63" si="57">C39/C15</f>
        <v>5.2504744138606689</v>
      </c>
      <c r="D63" s="151">
        <f t="shared" si="57"/>
        <v>5.4676832997077218</v>
      </c>
      <c r="E63" s="151">
        <f t="shared" si="57"/>
        <v>4.886341132332082</v>
      </c>
      <c r="F63" s="220">
        <f t="shared" ref="F63" si="58">F39/F15</f>
        <v>6.1665357188702048</v>
      </c>
      <c r="G63" s="415">
        <f t="shared" ref="G63:H63" si="59">G39/G15</f>
        <v>6.0748795032315179</v>
      </c>
      <c r="H63" s="241">
        <f t="shared" si="59"/>
        <v>5.0670082294972012</v>
      </c>
      <c r="J63" s="124">
        <f t="shared" si="38"/>
        <v>-0.16590802717949912</v>
      </c>
    </row>
    <row r="64" spans="1:10" ht="20.100000000000001" customHeight="1" x14ac:dyDescent="0.25">
      <c r="A64" s="71"/>
      <c r="B64" s="2" t="s">
        <v>9</v>
      </c>
      <c r="C64" s="150">
        <f t="shared" ref="C64:E64" si="60">C40/C16</f>
        <v>4.2926865832174128</v>
      </c>
      <c r="D64" s="151">
        <f t="shared" si="60"/>
        <v>4.3303679938888893</v>
      </c>
      <c r="E64" s="151">
        <f t="shared" si="60"/>
        <v>4.5876927752226218</v>
      </c>
      <c r="F64" s="220">
        <f t="shared" ref="F64" si="61">F40/F16</f>
        <v>4.435768720512459</v>
      </c>
      <c r="G64" s="415">
        <f t="shared" ref="G64:H64" si="62">G40/G16</f>
        <v>3.9422823458381786</v>
      </c>
      <c r="H64" s="241">
        <f t="shared" si="62"/>
        <v>4.445899531098612</v>
      </c>
      <c r="J64" s="124">
        <f t="shared" si="38"/>
        <v>0.12774761954635142</v>
      </c>
    </row>
    <row r="65" spans="1:34" s="343" customFormat="1" ht="20.100000000000001" customHeight="1" x14ac:dyDescent="0.25">
      <c r="A65" s="337"/>
      <c r="B65" s="338" t="s">
        <v>12</v>
      </c>
      <c r="C65" s="344">
        <f t="shared" ref="C65:E65" si="63">C41/C17</f>
        <v>3.7556244912717505</v>
      </c>
      <c r="D65" s="345">
        <f t="shared" si="63"/>
        <v>3.7671936249771703</v>
      </c>
      <c r="E65" s="345">
        <f t="shared" si="63"/>
        <v>3.7531063004621421</v>
      </c>
      <c r="F65" s="418">
        <f t="shared" ref="F65" si="64">F41/F17</f>
        <v>3.2271093996566451</v>
      </c>
      <c r="G65" s="416">
        <f t="shared" ref="G65:H65" si="65">G41/G17</f>
        <v>3.0751550845113598</v>
      </c>
      <c r="H65" s="346">
        <f t="shared" si="65"/>
        <v>3.1004624824653058</v>
      </c>
      <c r="J65" s="124">
        <f t="shared" si="38"/>
        <v>8.2296330618939553E-3</v>
      </c>
    </row>
    <row r="66" spans="1:34" ht="20.100000000000001" customHeight="1" x14ac:dyDescent="0.25">
      <c r="A66" s="71"/>
      <c r="B66" s="2" t="s">
        <v>11</v>
      </c>
      <c r="C66" s="150">
        <f t="shared" ref="C66:E66" si="66">C42/C18</f>
        <v>3.4995901302247181</v>
      </c>
      <c r="D66" s="151">
        <f t="shared" si="66"/>
        <v>3.6172306493557351</v>
      </c>
      <c r="E66" s="151">
        <f t="shared" si="66"/>
        <v>3.6593951137034177</v>
      </c>
      <c r="F66" s="220">
        <f t="shared" ref="F66" si="67">F42/F18</f>
        <v>3.8105394511720654</v>
      </c>
      <c r="G66" s="415">
        <f t="shared" ref="G66:H66" si="68">G42/G18</f>
        <v>3.435991942906353</v>
      </c>
      <c r="H66" s="241">
        <f t="shared" si="68"/>
        <v>3.5413843424868316</v>
      </c>
      <c r="J66" s="124">
        <f t="shared" si="38"/>
        <v>3.0673063654314593E-2</v>
      </c>
    </row>
    <row r="67" spans="1:34" s="1" customFormat="1" ht="20.100000000000001" customHeight="1" x14ac:dyDescent="0.25">
      <c r="A67" s="71"/>
      <c r="B67" s="2" t="s">
        <v>6</v>
      </c>
      <c r="C67" s="150">
        <f t="shared" ref="C67:E67" si="69">C43/C19</f>
        <v>4.7210329562613307</v>
      </c>
      <c r="D67" s="151">
        <f t="shared" si="69"/>
        <v>5.2663768386484637</v>
      </c>
      <c r="E67" s="151">
        <f t="shared" si="69"/>
        <v>5.8535288582290521</v>
      </c>
      <c r="F67" s="220">
        <f t="shared" ref="F67" si="70">F43/F19</f>
        <v>6.0191777275289509</v>
      </c>
      <c r="G67" s="415">
        <f t="shared" ref="G67:H67" si="71">G43/G19</f>
        <v>5.2187927731578672</v>
      </c>
      <c r="H67" s="241">
        <f t="shared" si="71"/>
        <v>5.2134753561041851</v>
      </c>
      <c r="I67"/>
      <c r="J67" s="124">
        <f t="shared" si="38"/>
        <v>-1.0188979108408831E-3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E67"/>
      <c r="AF67"/>
      <c r="AG67"/>
      <c r="AH67"/>
    </row>
    <row r="68" spans="1:34" ht="20.100000000000001" customHeight="1" thickBot="1" x14ac:dyDescent="0.3">
      <c r="A68" s="71"/>
      <c r="B68" s="2" t="s">
        <v>7</v>
      </c>
      <c r="C68" s="154">
        <f t="shared" ref="C68:E68" si="72">C44/C20</f>
        <v>13.606317179877836</v>
      </c>
      <c r="D68" s="155">
        <f t="shared" si="72"/>
        <v>12.864860068951531</v>
      </c>
      <c r="E68" s="155">
        <f t="shared" si="72"/>
        <v>15.569859982213398</v>
      </c>
      <c r="F68" s="419">
        <f t="shared" ref="F68" si="73">F44/F20</f>
        <v>14.675860440346899</v>
      </c>
      <c r="G68" s="415">
        <f t="shared" ref="G68:H68" si="74">G44/G20</f>
        <v>13.006134342999436</v>
      </c>
      <c r="H68" s="241">
        <f t="shared" si="74"/>
        <v>12.182417957857025</v>
      </c>
      <c r="J68" s="213">
        <f t="shared" si="38"/>
        <v>-6.3332913794311024E-2</v>
      </c>
    </row>
    <row r="69" spans="1:34" ht="20.100000000000001" customHeight="1" thickBot="1" x14ac:dyDescent="0.3">
      <c r="A69" s="22" t="s">
        <v>53</v>
      </c>
      <c r="B69" s="23"/>
      <c r="C69" s="156">
        <f t="shared" ref="C69:E69" si="75">C45/C21</f>
        <v>2.2085980084340191</v>
      </c>
      <c r="D69" s="157">
        <f t="shared" si="75"/>
        <v>2.2692122767291418</v>
      </c>
      <c r="E69" s="157">
        <f t="shared" si="75"/>
        <v>2.3654983434630283</v>
      </c>
      <c r="F69" s="260">
        <f t="shared" ref="F69" si="76">F45/F21</f>
        <v>2.3973610213282766</v>
      </c>
      <c r="G69" s="417">
        <f t="shared" ref="G69:H69" si="77">G45/G21</f>
        <v>2.0018455655078404</v>
      </c>
      <c r="H69" s="242">
        <f t="shared" si="77"/>
        <v>1.9134556790884039</v>
      </c>
      <c r="J69" s="41">
        <f t="shared" si="38"/>
        <v>-4.4154198476850676E-2</v>
      </c>
    </row>
    <row r="70" spans="1:34" ht="20.100000000000001" customHeight="1" x14ac:dyDescent="0.25">
      <c r="A70" s="71"/>
      <c r="B70" s="2" t="s">
        <v>4</v>
      </c>
      <c r="C70" s="150">
        <f t="shared" ref="C70:E70" si="78">C46/C22</f>
        <v>1.4910810630699185</v>
      </c>
      <c r="D70" s="151">
        <f t="shared" si="78"/>
        <v>1.4135917107149236</v>
      </c>
      <c r="E70" s="151">
        <f t="shared" si="78"/>
        <v>1.2007240014259053</v>
      </c>
      <c r="F70" s="220">
        <f t="shared" ref="F70" si="79">F46/F22</f>
        <v>1.162595999805043</v>
      </c>
      <c r="G70" s="415">
        <f t="shared" ref="G70:H70" si="80">G46/G22</f>
        <v>1.1047521374864198</v>
      </c>
      <c r="H70" s="241">
        <f t="shared" si="80"/>
        <v>1.145893566758919</v>
      </c>
      <c r="J70" s="69">
        <f t="shared" si="38"/>
        <v>3.7240416086549488E-2</v>
      </c>
    </row>
    <row r="71" spans="1:34" ht="20.100000000000001" customHeight="1" thickBot="1" x14ac:dyDescent="0.3">
      <c r="A71" s="71"/>
      <c r="B71" s="2" t="s">
        <v>3</v>
      </c>
      <c r="C71" s="154">
        <f t="shared" ref="C71:E71" si="81">C47/C23</f>
        <v>2.2237639411775687</v>
      </c>
      <c r="D71" s="151">
        <f t="shared" si="81"/>
        <v>2.2871652759455343</v>
      </c>
      <c r="E71" s="151">
        <f t="shared" si="81"/>
        <v>2.4025873563910549</v>
      </c>
      <c r="F71" s="419">
        <f t="shared" ref="F71" si="82">F47/F23</f>
        <v>2.4666481712560224</v>
      </c>
      <c r="G71" s="415">
        <f t="shared" ref="G71:H71" si="83">G47/G23</f>
        <v>2.0595255963529731</v>
      </c>
      <c r="H71" s="241">
        <f t="shared" si="83"/>
        <v>1.9711784869996394</v>
      </c>
      <c r="J71" s="213">
        <f t="shared" si="38"/>
        <v>-4.2896825127971001E-2</v>
      </c>
    </row>
    <row r="72" spans="1:34" ht="20.100000000000001" customHeight="1" thickBot="1" x14ac:dyDescent="0.3">
      <c r="A72" s="105" t="s">
        <v>5</v>
      </c>
      <c r="B72" s="130"/>
      <c r="C72" s="158">
        <f t="shared" ref="C72:E72" si="84">C48/C24</f>
        <v>3.2970969843703326</v>
      </c>
      <c r="D72" s="159">
        <f t="shared" si="84"/>
        <v>3.476167647680859</v>
      </c>
      <c r="E72" s="159">
        <f t="shared" si="84"/>
        <v>3.6948644296680007</v>
      </c>
      <c r="F72" s="159">
        <f t="shared" ref="F72" si="85">F48/F24</f>
        <v>3.7801524472054533</v>
      </c>
      <c r="G72" s="326">
        <f t="shared" ref="G72:H72" si="86">G48/G24</f>
        <v>3.2539216044994461</v>
      </c>
      <c r="H72" s="243">
        <f t="shared" si="86"/>
        <v>3.2746932589513191</v>
      </c>
      <c r="J72" s="160">
        <f t="shared" si="38"/>
        <v>6.3835755671404187E-3</v>
      </c>
    </row>
    <row r="74" spans="1:34" ht="15.75" x14ac:dyDescent="0.25">
      <c r="A74" s="129" t="s">
        <v>46</v>
      </c>
    </row>
  </sheetData>
  <mergeCells count="36">
    <mergeCell ref="Q29:R29"/>
    <mergeCell ref="E29:E30"/>
    <mergeCell ref="J29:J30"/>
    <mergeCell ref="K29:K30"/>
    <mergeCell ref="L29:L30"/>
    <mergeCell ref="G29:G30"/>
    <mergeCell ref="N29:N30"/>
    <mergeCell ref="F29:F30"/>
    <mergeCell ref="M29:M30"/>
    <mergeCell ref="H29:H30"/>
    <mergeCell ref="O29:O30"/>
    <mergeCell ref="D5:D6"/>
    <mergeCell ref="E5:E6"/>
    <mergeCell ref="Q5:R5"/>
    <mergeCell ref="J5:J6"/>
    <mergeCell ref="K5:K6"/>
    <mergeCell ref="L5:L6"/>
    <mergeCell ref="G5:G6"/>
    <mergeCell ref="N5:N6"/>
    <mergeCell ref="F5:F6"/>
    <mergeCell ref="M5:M6"/>
    <mergeCell ref="H5:H6"/>
    <mergeCell ref="O5:O6"/>
    <mergeCell ref="A53:B54"/>
    <mergeCell ref="A29:B30"/>
    <mergeCell ref="C29:C30"/>
    <mergeCell ref="A5:B6"/>
    <mergeCell ref="C5:C6"/>
    <mergeCell ref="J53:J54"/>
    <mergeCell ref="C53:C54"/>
    <mergeCell ref="D53:D54"/>
    <mergeCell ref="E53:E54"/>
    <mergeCell ref="D29:D30"/>
    <mergeCell ref="G53:G54"/>
    <mergeCell ref="F53:F54"/>
    <mergeCell ref="H53:H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N7:N24 O7:O24 Q7:R24 G55:J71" evalError="1"/>
    <ignoredError sqref="G7:H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J55:J72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Q31:R48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74"/>
  <sheetViews>
    <sheetView showGridLines="0" topLeftCell="A46" workbookViewId="0">
      <selection activeCell="Q7" sqref="Q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8" width="11.140625" customWidth="1"/>
    <col min="9" max="9" width="2.5703125" customWidth="1"/>
    <col min="10" max="15" width="10.140625" customWidth="1"/>
    <col min="16" max="16" width="2.5703125" customWidth="1"/>
    <col min="17" max="17" width="11.140625" customWidth="1"/>
    <col min="21" max="22" width="9.28515625" customWidth="1"/>
    <col min="23" max="23" width="1.85546875" customWidth="1"/>
    <col min="27" max="27" width="11.5703125" customWidth="1"/>
  </cols>
  <sheetData>
    <row r="1" spans="1:28" x14ac:dyDescent="0.25">
      <c r="A1" s="1" t="s">
        <v>66</v>
      </c>
    </row>
    <row r="2" spans="1:28" x14ac:dyDescent="0.25">
      <c r="A2" s="1"/>
    </row>
    <row r="3" spans="1:28" x14ac:dyDescent="0.25">
      <c r="A3" s="1" t="s">
        <v>29</v>
      </c>
      <c r="J3" s="1" t="s">
        <v>31</v>
      </c>
      <c r="Q3" s="1" t="str">
        <f>'2'!P3</f>
        <v>VARIAÇÃO (JAN.-DEZ)</v>
      </c>
    </row>
    <row r="4" spans="1:28" ht="15.75" thickBot="1" x14ac:dyDescent="0.3"/>
    <row r="5" spans="1:28" ht="24" customHeight="1" x14ac:dyDescent="0.25">
      <c r="A5" s="477" t="s">
        <v>43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487">
        <v>2016</v>
      </c>
      <c r="K5" s="481">
        <v>2017</v>
      </c>
      <c r="L5" s="481">
        <v>2018</v>
      </c>
      <c r="M5" s="481">
        <v>2019</v>
      </c>
      <c r="N5" s="481">
        <v>2020</v>
      </c>
      <c r="O5" s="475">
        <v>2021</v>
      </c>
      <c r="Q5" s="485" t="s">
        <v>93</v>
      </c>
      <c r="R5" s="486"/>
    </row>
    <row r="6" spans="1:28" ht="20.25" customHeight="1" thickBot="1" x14ac:dyDescent="0.3">
      <c r="A6" s="492"/>
      <c r="B6" s="493"/>
      <c r="C6" s="490"/>
      <c r="D6" s="489"/>
      <c r="E6" s="489"/>
      <c r="F6" s="482"/>
      <c r="G6" s="482"/>
      <c r="H6" s="476"/>
      <c r="J6" s="494"/>
      <c r="K6" s="489"/>
      <c r="L6" s="489"/>
      <c r="M6" s="489"/>
      <c r="N6" s="489"/>
      <c r="O6" s="499"/>
      <c r="Q6" s="121" t="s">
        <v>0</v>
      </c>
      <c r="R6" s="106" t="s">
        <v>45</v>
      </c>
    </row>
    <row r="7" spans="1:28" ht="20.100000000000001" customHeight="1" thickBot="1" x14ac:dyDescent="0.3">
      <c r="A7" s="20" t="s">
        <v>2</v>
      </c>
      <c r="B7" s="21"/>
      <c r="C7" s="25">
        <f>SUM(C8:C20)</f>
        <v>84199496</v>
      </c>
      <c r="D7" s="26">
        <f>SUM(D8:D20)</f>
        <v>84658404</v>
      </c>
      <c r="E7" s="26">
        <f>SUM(E8:E20)</f>
        <v>86072206</v>
      </c>
      <c r="F7" s="26">
        <f t="shared" ref="F7:H7" si="0">SUM(F8:F20)</f>
        <v>90836837</v>
      </c>
      <c r="G7" s="26">
        <f t="shared" si="0"/>
        <v>94137004</v>
      </c>
      <c r="H7" s="420">
        <f t="shared" si="0"/>
        <v>99451579</v>
      </c>
      <c r="J7" s="95">
        <f t="shared" ref="J7:O7" si="1">C7/C24</f>
        <v>0.45932644610482432</v>
      </c>
      <c r="K7" s="32">
        <f t="shared" si="1"/>
        <v>0.45226782211217958</v>
      </c>
      <c r="L7" s="32">
        <f t="shared" si="1"/>
        <v>0.47104805028867003</v>
      </c>
      <c r="M7" s="32">
        <f t="shared" si="1"/>
        <v>0.48037826801136296</v>
      </c>
      <c r="N7" s="24">
        <f t="shared" si="1"/>
        <v>0.46743516068510615</v>
      </c>
      <c r="O7" s="33">
        <f t="shared" si="1"/>
        <v>0.48080541639466584</v>
      </c>
      <c r="Q7" s="134">
        <f t="shared" ref="Q7:Q24" si="2">(H7-G7)/G7</f>
        <v>5.6455748262394245E-2</v>
      </c>
      <c r="R7" s="133">
        <f>(O7-N7)*100</f>
        <v>1.3370255709559686</v>
      </c>
    </row>
    <row r="8" spans="1:28" ht="20.100000000000001" customHeight="1" x14ac:dyDescent="0.25">
      <c r="A8" s="70"/>
      <c r="B8" s="3" t="s">
        <v>10</v>
      </c>
      <c r="C8" s="27">
        <v>13923523</v>
      </c>
      <c r="D8" s="61">
        <v>14250667</v>
      </c>
      <c r="E8" s="61">
        <v>14740881</v>
      </c>
      <c r="F8" s="28">
        <v>15427095</v>
      </c>
      <c r="G8" s="324">
        <v>16327880</v>
      </c>
      <c r="H8" s="228">
        <v>16677551</v>
      </c>
      <c r="J8" s="125">
        <f t="shared" ref="J8:J20" si="3">C8/$C$7</f>
        <v>0.16536349576249246</v>
      </c>
      <c r="K8" s="34">
        <f t="shared" ref="K8:K20" si="4">D8/$D$7</f>
        <v>0.16833139212026724</v>
      </c>
      <c r="L8" s="34">
        <f t="shared" ref="L8:L20" si="5">E8/$E$7</f>
        <v>0.17126180081872189</v>
      </c>
      <c r="M8" s="235">
        <f t="shared" ref="M8:M20" si="6">F8/$F$7</f>
        <v>0.16983302710110876</v>
      </c>
      <c r="N8" s="235">
        <f t="shared" ref="N8:N20" si="7">G8/$G$7</f>
        <v>0.17344805237268865</v>
      </c>
      <c r="O8" s="35">
        <f t="shared" ref="O8:O20" si="8">H8/$H$7</f>
        <v>0.16769518561389557</v>
      </c>
      <c r="Q8" s="135">
        <f t="shared" si="2"/>
        <v>2.1415578752416113E-2</v>
      </c>
      <c r="R8" s="136">
        <f t="shared" ref="R8:R24" si="9">(O8-N8)*100</f>
        <v>-0.57528667587930793</v>
      </c>
    </row>
    <row r="9" spans="1:28" s="2" customFormat="1" ht="20.100000000000001" customHeight="1" x14ac:dyDescent="0.25">
      <c r="A9" s="71"/>
      <c r="B9" s="2" t="s">
        <v>21</v>
      </c>
      <c r="C9" s="27">
        <v>174272</v>
      </c>
      <c r="D9" s="61">
        <v>210679</v>
      </c>
      <c r="E9" s="61">
        <v>127287</v>
      </c>
      <c r="F9" s="28">
        <v>120389</v>
      </c>
      <c r="G9" s="324">
        <v>119855</v>
      </c>
      <c r="H9" s="228">
        <v>137433</v>
      </c>
      <c r="J9" s="125">
        <f t="shared" si="3"/>
        <v>2.069751106348665E-3</v>
      </c>
      <c r="K9" s="34">
        <f t="shared" si="4"/>
        <v>2.4885775073198876E-3</v>
      </c>
      <c r="L9" s="34">
        <f t="shared" si="5"/>
        <v>1.47883975461254E-3</v>
      </c>
      <c r="M9" s="235">
        <f t="shared" si="6"/>
        <v>1.3253323648862851E-3</v>
      </c>
      <c r="N9" s="235">
        <f t="shared" si="7"/>
        <v>1.2731975196491275E-3</v>
      </c>
      <c r="O9" s="35">
        <f t="shared" si="8"/>
        <v>1.3819086773876159E-3</v>
      </c>
      <c r="Q9" s="135">
        <f t="shared" si="2"/>
        <v>0.14666054816236285</v>
      </c>
      <c r="R9" s="136">
        <f t="shared" si="9"/>
        <v>1.0871115773848833E-2</v>
      </c>
      <c r="S9"/>
      <c r="T9"/>
      <c r="U9"/>
      <c r="V9"/>
      <c r="W9"/>
      <c r="X9"/>
      <c r="Y9"/>
      <c r="Z9"/>
      <c r="AA9"/>
      <c r="AB9"/>
    </row>
    <row r="10" spans="1:28" s="2" customFormat="1" ht="20.100000000000001" customHeight="1" x14ac:dyDescent="0.25">
      <c r="A10" s="71"/>
      <c r="B10" s="2" t="s">
        <v>15</v>
      </c>
      <c r="C10" s="27">
        <v>8286318</v>
      </c>
      <c r="D10" s="61">
        <v>9244831</v>
      </c>
      <c r="E10" s="61">
        <v>9042959</v>
      </c>
      <c r="F10" s="28">
        <v>8373889</v>
      </c>
      <c r="G10" s="324">
        <v>9674472</v>
      </c>
      <c r="H10" s="228">
        <v>11025432</v>
      </c>
      <c r="J10" s="125">
        <f t="shared" si="3"/>
        <v>9.8412916865915676E-2</v>
      </c>
      <c r="K10" s="34">
        <f t="shared" si="4"/>
        <v>0.10920157436466674</v>
      </c>
      <c r="L10" s="34">
        <f t="shared" si="5"/>
        <v>0.10506247510375184</v>
      </c>
      <c r="M10" s="235">
        <f t="shared" si="6"/>
        <v>9.2186047825509376E-2</v>
      </c>
      <c r="N10" s="235">
        <f t="shared" si="7"/>
        <v>0.10277012852459166</v>
      </c>
      <c r="O10" s="35">
        <f t="shared" si="8"/>
        <v>0.11086231220119692</v>
      </c>
      <c r="Q10" s="135">
        <f t="shared" si="2"/>
        <v>0.13964172928507107</v>
      </c>
      <c r="R10" s="136">
        <f t="shared" si="9"/>
        <v>0.80921836766052602</v>
      </c>
      <c r="S10"/>
      <c r="T10"/>
      <c r="U10"/>
      <c r="V10"/>
      <c r="W10"/>
      <c r="X10"/>
      <c r="Y10"/>
      <c r="Z10"/>
      <c r="AA10"/>
      <c r="AB10"/>
    </row>
    <row r="11" spans="1:28" s="2" customFormat="1" ht="20.100000000000001" customHeight="1" x14ac:dyDescent="0.25">
      <c r="A11" s="71"/>
      <c r="B11" s="2" t="s">
        <v>8</v>
      </c>
      <c r="C11" s="27">
        <v>68843</v>
      </c>
      <c r="D11" s="61">
        <v>42685</v>
      </c>
      <c r="E11" s="61">
        <v>135956</v>
      </c>
      <c r="F11" s="28">
        <v>183998</v>
      </c>
      <c r="G11" s="324">
        <v>70225</v>
      </c>
      <c r="H11" s="228">
        <v>123246</v>
      </c>
      <c r="J11" s="125">
        <f t="shared" si="3"/>
        <v>8.1761772065714027E-4</v>
      </c>
      <c r="K11" s="34">
        <f t="shared" si="4"/>
        <v>5.042027487312423E-4</v>
      </c>
      <c r="L11" s="34">
        <f t="shared" si="5"/>
        <v>1.579557517092103E-3</v>
      </c>
      <c r="M11" s="235">
        <f t="shared" si="6"/>
        <v>2.025587923102166E-3</v>
      </c>
      <c r="N11" s="235">
        <f t="shared" si="7"/>
        <v>7.4598719967761031E-4</v>
      </c>
      <c r="O11" s="35">
        <f t="shared" si="8"/>
        <v>1.2392563420234887E-3</v>
      </c>
      <c r="Q11" s="135">
        <f t="shared" si="2"/>
        <v>0.75501601993592027</v>
      </c>
      <c r="R11" s="136">
        <f t="shared" si="9"/>
        <v>4.9326914234587842E-2</v>
      </c>
      <c r="S11"/>
      <c r="T11"/>
      <c r="U11"/>
      <c r="V11"/>
      <c r="W11"/>
      <c r="X11"/>
      <c r="Y11"/>
      <c r="Z11"/>
      <c r="AA11"/>
      <c r="AB11"/>
    </row>
    <row r="12" spans="1:28" s="2" customFormat="1" ht="20.100000000000001" customHeight="1" x14ac:dyDescent="0.25">
      <c r="A12" s="71"/>
      <c r="B12" s="2" t="s">
        <v>19</v>
      </c>
      <c r="C12" s="27">
        <v>12210</v>
      </c>
      <c r="D12" s="61">
        <v>14609</v>
      </c>
      <c r="E12" s="61">
        <v>13775</v>
      </c>
      <c r="F12" s="28">
        <v>9955</v>
      </c>
      <c r="G12" s="324">
        <v>9427</v>
      </c>
      <c r="H12" s="228">
        <v>11317</v>
      </c>
      <c r="J12" s="125">
        <f t="shared" si="3"/>
        <v>1.450127444943376E-4</v>
      </c>
      <c r="K12" s="34">
        <f t="shared" si="4"/>
        <v>1.7256408471862995E-4</v>
      </c>
      <c r="L12" s="34">
        <f t="shared" si="5"/>
        <v>1.6004004823578008E-4</v>
      </c>
      <c r="M12" s="235">
        <f t="shared" si="6"/>
        <v>1.0959210303634857E-4</v>
      </c>
      <c r="N12" s="235">
        <f t="shared" si="7"/>
        <v>1.0014127919346148E-4</v>
      </c>
      <c r="O12" s="35">
        <f t="shared" si="8"/>
        <v>1.1379407057981452E-4</v>
      </c>
      <c r="Q12" s="135">
        <f t="shared" si="2"/>
        <v>0.20048796011456455</v>
      </c>
      <c r="R12" s="136">
        <f t="shared" si="9"/>
        <v>1.365279138635304E-3</v>
      </c>
      <c r="S12"/>
      <c r="T12"/>
      <c r="U12"/>
      <c r="V12"/>
      <c r="W12"/>
      <c r="X12"/>
      <c r="Y12"/>
      <c r="Z12"/>
      <c r="AA12"/>
      <c r="AB12"/>
    </row>
    <row r="13" spans="1:28" s="2" customFormat="1" ht="20.100000000000001" customHeight="1" x14ac:dyDescent="0.25">
      <c r="A13" s="71"/>
      <c r="B13" s="2" t="s">
        <v>13</v>
      </c>
      <c r="C13" s="27">
        <v>1041669</v>
      </c>
      <c r="D13" s="61">
        <v>717548</v>
      </c>
      <c r="E13" s="61">
        <v>967173</v>
      </c>
      <c r="F13" s="28">
        <v>806154</v>
      </c>
      <c r="G13" s="324">
        <v>494294</v>
      </c>
      <c r="H13" s="228">
        <v>352081</v>
      </c>
      <c r="J13" s="125">
        <f t="shared" si="3"/>
        <v>1.2371439848048497E-2</v>
      </c>
      <c r="K13" s="34">
        <f t="shared" si="4"/>
        <v>8.4758035362915655E-3</v>
      </c>
      <c r="L13" s="34">
        <f t="shared" si="5"/>
        <v>1.123676323574186E-2</v>
      </c>
      <c r="M13" s="235">
        <f t="shared" si="6"/>
        <v>8.8747475872591203E-3</v>
      </c>
      <c r="N13" s="235">
        <f t="shared" si="7"/>
        <v>5.2507938323594835E-3</v>
      </c>
      <c r="O13" s="35">
        <f t="shared" si="8"/>
        <v>3.5402253392075355E-3</v>
      </c>
      <c r="Q13" s="135">
        <f t="shared" si="2"/>
        <v>-0.28770933897639867</v>
      </c>
      <c r="R13" s="136">
        <f t="shared" si="9"/>
        <v>-0.1710568493151948</v>
      </c>
      <c r="S13"/>
      <c r="T13"/>
      <c r="U13"/>
      <c r="V13"/>
      <c r="W13"/>
      <c r="X13"/>
      <c r="Y13"/>
      <c r="Z13"/>
      <c r="AA13"/>
      <c r="AB13"/>
    </row>
    <row r="14" spans="1:28" s="2" customFormat="1" ht="20.100000000000001" customHeight="1" x14ac:dyDescent="0.25">
      <c r="A14" s="71"/>
      <c r="B14" s="2" t="s">
        <v>20</v>
      </c>
      <c r="C14" s="27">
        <v>3608437</v>
      </c>
      <c r="D14" s="61">
        <v>4385682</v>
      </c>
      <c r="E14" s="61">
        <v>4504040</v>
      </c>
      <c r="F14" s="28">
        <v>4397788</v>
      </c>
      <c r="G14" s="324">
        <v>4300879</v>
      </c>
      <c r="H14" s="228">
        <v>4342915</v>
      </c>
      <c r="J14" s="125">
        <f t="shared" si="3"/>
        <v>4.2855802842335304E-2</v>
      </c>
      <c r="K14" s="34">
        <f t="shared" si="4"/>
        <v>5.1804449325550714E-2</v>
      </c>
      <c r="L14" s="34">
        <f t="shared" si="5"/>
        <v>5.2328622784456109E-2</v>
      </c>
      <c r="M14" s="235">
        <f t="shared" si="6"/>
        <v>4.8414147225315653E-2</v>
      </c>
      <c r="N14" s="235">
        <f t="shared" si="7"/>
        <v>4.56874429528265E-2</v>
      </c>
      <c r="O14" s="35">
        <f t="shared" si="8"/>
        <v>4.3668637981102341E-2</v>
      </c>
      <c r="Q14" s="135">
        <f t="shared" si="2"/>
        <v>9.7738160036587862E-3</v>
      </c>
      <c r="R14" s="136">
        <f t="shared" si="9"/>
        <v>-0.20188049717241585</v>
      </c>
      <c r="S14"/>
      <c r="T14"/>
      <c r="U14"/>
      <c r="V14"/>
      <c r="W14"/>
      <c r="X14"/>
      <c r="Y14"/>
      <c r="Z14"/>
      <c r="AA14"/>
      <c r="AB14"/>
    </row>
    <row r="15" spans="1:28" s="2" customFormat="1" ht="20.100000000000001" customHeight="1" x14ac:dyDescent="0.25">
      <c r="A15" s="71"/>
      <c r="B15" s="2" t="s">
        <v>14</v>
      </c>
      <c r="C15" s="27">
        <v>255998</v>
      </c>
      <c r="D15" s="61">
        <v>249482</v>
      </c>
      <c r="E15" s="61">
        <v>246420</v>
      </c>
      <c r="F15" s="28">
        <v>310525</v>
      </c>
      <c r="G15" s="324">
        <v>397792</v>
      </c>
      <c r="H15" s="228">
        <v>607846</v>
      </c>
      <c r="J15" s="125">
        <f t="shared" si="3"/>
        <v>3.0403744934530247E-3</v>
      </c>
      <c r="K15" s="34">
        <f t="shared" si="4"/>
        <v>2.9469253873484315E-3</v>
      </c>
      <c r="L15" s="34">
        <f t="shared" si="5"/>
        <v>2.8629450951913561E-3</v>
      </c>
      <c r="M15" s="235">
        <f t="shared" si="6"/>
        <v>3.4184919935069955E-3</v>
      </c>
      <c r="N15" s="235">
        <f t="shared" si="7"/>
        <v>4.2256709168267135E-3</v>
      </c>
      <c r="O15" s="35">
        <f t="shared" si="8"/>
        <v>6.1119793784269625E-3</v>
      </c>
      <c r="Q15" s="135">
        <f t="shared" si="2"/>
        <v>0.52804983508969516</v>
      </c>
      <c r="R15" s="136">
        <f t="shared" si="9"/>
        <v>0.1886308461600249</v>
      </c>
      <c r="S15"/>
      <c r="T15"/>
      <c r="U15"/>
      <c r="V15"/>
      <c r="W15"/>
      <c r="X15"/>
      <c r="Y15"/>
      <c r="Z15"/>
      <c r="AA15"/>
      <c r="AB15"/>
    </row>
    <row r="16" spans="1:28" s="2" customFormat="1" ht="20.100000000000001" customHeight="1" x14ac:dyDescent="0.25">
      <c r="A16" s="71"/>
      <c r="B16" s="2" t="s">
        <v>9</v>
      </c>
      <c r="C16" s="27">
        <v>2984288</v>
      </c>
      <c r="D16" s="61">
        <v>3836769</v>
      </c>
      <c r="E16" s="61">
        <v>4461888</v>
      </c>
      <c r="F16" s="28">
        <v>4418303</v>
      </c>
      <c r="G16" s="324">
        <v>4304209</v>
      </c>
      <c r="H16" s="228">
        <v>4451152</v>
      </c>
      <c r="J16" s="125">
        <f t="shared" si="3"/>
        <v>3.5443062509542815E-2</v>
      </c>
      <c r="K16" s="34">
        <f t="shared" si="4"/>
        <v>4.5320592152906639E-2</v>
      </c>
      <c r="L16" s="34">
        <f t="shared" si="5"/>
        <v>5.1838894427778462E-2</v>
      </c>
      <c r="M16" s="235">
        <f t="shared" si="6"/>
        <v>4.8639991724943044E-2</v>
      </c>
      <c r="N16" s="235">
        <f t="shared" si="7"/>
        <v>4.5722816927549551E-2</v>
      </c>
      <c r="O16" s="35">
        <f t="shared" si="8"/>
        <v>4.4756976658962853E-2</v>
      </c>
      <c r="Q16" s="135">
        <f t="shared" si="2"/>
        <v>3.4139373808288583E-2</v>
      </c>
      <c r="R16" s="136">
        <f t="shared" si="9"/>
        <v>-9.6584026858669708E-2</v>
      </c>
      <c r="S16"/>
      <c r="T16"/>
      <c r="U16"/>
      <c r="V16"/>
      <c r="W16"/>
      <c r="X16"/>
      <c r="Y16"/>
      <c r="Z16"/>
      <c r="AA16"/>
      <c r="AB16"/>
    </row>
    <row r="17" spans="1:28" s="2" customFormat="1" ht="20.25" customHeight="1" x14ac:dyDescent="0.25">
      <c r="A17" s="71"/>
      <c r="B17" s="2" t="s">
        <v>12</v>
      </c>
      <c r="C17" s="27">
        <v>3400350</v>
      </c>
      <c r="D17" s="61">
        <v>3567078</v>
      </c>
      <c r="E17" s="61">
        <v>3607751</v>
      </c>
      <c r="F17" s="28">
        <v>6477525</v>
      </c>
      <c r="G17" s="324">
        <v>6811118</v>
      </c>
      <c r="H17" s="228">
        <v>6812169</v>
      </c>
      <c r="J17" s="125">
        <f t="shared" si="3"/>
        <v>4.0384446006660184E-2</v>
      </c>
      <c r="K17" s="34">
        <f t="shared" si="4"/>
        <v>4.2134954493118014E-2</v>
      </c>
      <c r="L17" s="34">
        <f t="shared" si="5"/>
        <v>4.1915400657908081E-2</v>
      </c>
      <c r="M17" s="235">
        <f t="shared" si="6"/>
        <v>7.1309451252689476E-2</v>
      </c>
      <c r="N17" s="235">
        <f t="shared" si="7"/>
        <v>7.2353248038359075E-2</v>
      </c>
      <c r="O17" s="35">
        <f t="shared" si="8"/>
        <v>6.8497343817939788E-2</v>
      </c>
      <c r="Q17" s="135">
        <f t="shared" si="2"/>
        <v>1.5430653234902112E-4</v>
      </c>
      <c r="R17" s="136">
        <f t="shared" si="9"/>
        <v>-0.38559042204192873</v>
      </c>
      <c r="S17"/>
      <c r="T17"/>
      <c r="U17"/>
      <c r="V17"/>
      <c r="W17"/>
      <c r="X17"/>
      <c r="Y17"/>
      <c r="Z17"/>
      <c r="AA17"/>
      <c r="AB17"/>
    </row>
    <row r="18" spans="1:28" s="2" customFormat="1" ht="20.100000000000001" customHeight="1" x14ac:dyDescent="0.25">
      <c r="A18" s="71"/>
      <c r="B18" s="2" t="s">
        <v>11</v>
      </c>
      <c r="C18" s="27">
        <v>12390972</v>
      </c>
      <c r="D18" s="61">
        <v>13197036</v>
      </c>
      <c r="E18" s="61">
        <v>15907244</v>
      </c>
      <c r="F18" s="28">
        <v>17610905</v>
      </c>
      <c r="G18" s="324">
        <v>19207354</v>
      </c>
      <c r="H18" s="228">
        <v>20619146</v>
      </c>
      <c r="J18" s="125">
        <f t="shared" si="3"/>
        <v>0.14716206852354555</v>
      </c>
      <c r="K18" s="34">
        <f t="shared" si="4"/>
        <v>0.15588571691004238</v>
      </c>
      <c r="L18" s="34">
        <f t="shared" si="5"/>
        <v>0.18481278381548627</v>
      </c>
      <c r="M18" s="235">
        <f t="shared" si="6"/>
        <v>0.19387404473363598</v>
      </c>
      <c r="N18" s="235">
        <f t="shared" si="7"/>
        <v>0.20403617264046348</v>
      </c>
      <c r="O18" s="35">
        <f t="shared" si="8"/>
        <v>0.20732849299456574</v>
      </c>
      <c r="Q18" s="135">
        <f t="shared" si="2"/>
        <v>7.3502680275481985E-2</v>
      </c>
      <c r="R18" s="136">
        <f t="shared" si="9"/>
        <v>0.32923203541022628</v>
      </c>
      <c r="S18"/>
      <c r="T18"/>
      <c r="U18"/>
      <c r="V18"/>
      <c r="W18"/>
      <c r="X18"/>
      <c r="Y18"/>
      <c r="Z18"/>
      <c r="AA18"/>
      <c r="AB18"/>
    </row>
    <row r="19" spans="1:28" s="2" customFormat="1" ht="20.100000000000001" customHeight="1" x14ac:dyDescent="0.25">
      <c r="A19" s="71"/>
      <c r="B19" s="2" t="s">
        <v>6</v>
      </c>
      <c r="C19" s="27">
        <v>37960402</v>
      </c>
      <c r="D19" s="61">
        <v>34839265</v>
      </c>
      <c r="E19" s="61">
        <v>32218645</v>
      </c>
      <c r="F19" s="28">
        <v>32597081</v>
      </c>
      <c r="G19" s="324">
        <v>32321833</v>
      </c>
      <c r="H19" s="228">
        <v>34171856</v>
      </c>
      <c r="J19" s="125">
        <f t="shared" si="3"/>
        <v>0.45083882687373805</v>
      </c>
      <c r="K19" s="34">
        <f t="shared" si="4"/>
        <v>0.41152754308952011</v>
      </c>
      <c r="L19" s="34">
        <f t="shared" si="5"/>
        <v>0.37432112521898186</v>
      </c>
      <c r="M19" s="235">
        <f t="shared" si="6"/>
        <v>0.35885310493583128</v>
      </c>
      <c r="N19" s="235">
        <f t="shared" si="7"/>
        <v>0.34334885992335173</v>
      </c>
      <c r="O19" s="35">
        <f t="shared" si="8"/>
        <v>0.34360295073846941</v>
      </c>
      <c r="Q19" s="135">
        <f t="shared" si="2"/>
        <v>5.7237564466099435E-2</v>
      </c>
      <c r="R19" s="136">
        <f t="shared" si="9"/>
        <v>2.5409081511768017E-2</v>
      </c>
      <c r="S19"/>
      <c r="T19"/>
      <c r="U19"/>
      <c r="V19"/>
      <c r="W19"/>
      <c r="X19"/>
      <c r="Y19"/>
      <c r="Z19"/>
      <c r="AA19"/>
      <c r="AB19"/>
    </row>
    <row r="20" spans="1:28" ht="20.100000000000001" customHeight="1" thickBot="1" x14ac:dyDescent="0.3">
      <c r="A20" s="71"/>
      <c r="B20" s="2" t="s">
        <v>7</v>
      </c>
      <c r="C20" s="72">
        <v>92214</v>
      </c>
      <c r="D20" s="73">
        <v>102073</v>
      </c>
      <c r="E20" s="73">
        <v>98187</v>
      </c>
      <c r="F20" s="28">
        <v>103230</v>
      </c>
      <c r="G20" s="324">
        <v>97666</v>
      </c>
      <c r="H20" s="228">
        <v>119435</v>
      </c>
      <c r="J20" s="125">
        <f t="shared" si="3"/>
        <v>1.095184702768292E-3</v>
      </c>
      <c r="K20" s="34">
        <f t="shared" si="4"/>
        <v>1.2057042795184279E-3</v>
      </c>
      <c r="L20" s="34">
        <f t="shared" si="5"/>
        <v>1.1407515220418539E-3</v>
      </c>
      <c r="M20" s="235">
        <f t="shared" si="6"/>
        <v>1.1364332291755161E-3</v>
      </c>
      <c r="N20" s="235">
        <f t="shared" si="7"/>
        <v>1.0374878724629902E-3</v>
      </c>
      <c r="O20" s="35">
        <f t="shared" si="8"/>
        <v>1.2009361862419499E-3</v>
      </c>
      <c r="Q20" s="137">
        <f t="shared" si="2"/>
        <v>0.22289230643212582</v>
      </c>
      <c r="R20" s="138">
        <f t="shared" si="9"/>
        <v>1.6344831377895969E-2</v>
      </c>
    </row>
    <row r="21" spans="1:28" ht="20.100000000000001" customHeight="1" thickBot="1" x14ac:dyDescent="0.3">
      <c r="A21" s="22" t="s">
        <v>53</v>
      </c>
      <c r="B21" s="23"/>
      <c r="C21" s="29">
        <f>C22+C23</f>
        <v>99111299</v>
      </c>
      <c r="D21" s="62">
        <f>D22+D23</f>
        <v>102528037</v>
      </c>
      <c r="E21" s="62">
        <f>E22+E23</f>
        <v>96652690</v>
      </c>
      <c r="F21" s="30">
        <f>F22+F23</f>
        <v>98257556</v>
      </c>
      <c r="G21" s="412">
        <f t="shared" ref="G21:H21" si="10">G22+G23</f>
        <v>107253503</v>
      </c>
      <c r="H21" s="215">
        <f t="shared" si="10"/>
        <v>107392137</v>
      </c>
      <c r="J21" s="36">
        <f t="shared" ref="J21:O21" si="11">C21/C24</f>
        <v>0.54067355389517568</v>
      </c>
      <c r="K21" s="37">
        <f t="shared" si="11"/>
        <v>0.54773217788782036</v>
      </c>
      <c r="L21" s="37">
        <f t="shared" si="11"/>
        <v>0.52895194971132997</v>
      </c>
      <c r="M21" s="37">
        <f t="shared" si="11"/>
        <v>0.51962173198863704</v>
      </c>
      <c r="N21" s="238">
        <f t="shared" si="11"/>
        <v>0.53256483931489385</v>
      </c>
      <c r="O21" s="38">
        <f t="shared" si="11"/>
        <v>0.51919458360533421</v>
      </c>
      <c r="Q21" s="95">
        <f t="shared" si="2"/>
        <v>1.2925824902893848E-3</v>
      </c>
      <c r="R21" s="133">
        <f t="shared" si="9"/>
        <v>-1.3370255709559631</v>
      </c>
    </row>
    <row r="22" spans="1:28" s="2" customFormat="1" ht="20.100000000000001" customHeight="1" x14ac:dyDescent="0.25">
      <c r="A22" s="71"/>
      <c r="B22" s="2" t="s">
        <v>4</v>
      </c>
      <c r="C22" s="27">
        <v>2685611</v>
      </c>
      <c r="D22" s="61">
        <v>2953141</v>
      </c>
      <c r="E22" s="61">
        <v>4472943</v>
      </c>
      <c r="F22" s="28">
        <v>8047396</v>
      </c>
      <c r="G22" s="324">
        <v>8252945</v>
      </c>
      <c r="H22" s="228">
        <v>9107332</v>
      </c>
      <c r="J22" s="131">
        <f t="shared" ref="J22:O22" si="12">C22/C21</f>
        <v>2.7096920604380334E-2</v>
      </c>
      <c r="K22" s="63">
        <f t="shared" si="12"/>
        <v>2.8803253104319162E-2</v>
      </c>
      <c r="L22" s="63">
        <f t="shared" si="12"/>
        <v>4.627851537292961E-2</v>
      </c>
      <c r="M22" s="63">
        <f t="shared" si="12"/>
        <v>8.1901039753115787E-2</v>
      </c>
      <c r="N22" s="63">
        <f t="shared" si="12"/>
        <v>7.694802285385495E-2</v>
      </c>
      <c r="O22" s="39">
        <f t="shared" si="12"/>
        <v>8.4804458263084942E-2</v>
      </c>
      <c r="Q22" s="139">
        <f t="shared" si="2"/>
        <v>0.10352510528059984</v>
      </c>
      <c r="R22" s="140">
        <f t="shared" si="9"/>
        <v>0.78564354092299915</v>
      </c>
      <c r="S22"/>
      <c r="T22"/>
      <c r="U22"/>
      <c r="V22"/>
      <c r="W22"/>
      <c r="X22"/>
      <c r="Y22"/>
      <c r="Z22"/>
      <c r="AA22"/>
      <c r="AB22"/>
    </row>
    <row r="23" spans="1:28" ht="20.100000000000001" customHeight="1" thickBot="1" x14ac:dyDescent="0.3">
      <c r="A23" s="71"/>
      <c r="B23" s="2" t="s">
        <v>3</v>
      </c>
      <c r="C23" s="72">
        <v>96425688</v>
      </c>
      <c r="D23" s="61">
        <v>99574896</v>
      </c>
      <c r="E23" s="61">
        <v>92179747</v>
      </c>
      <c r="F23" s="192">
        <v>90210160</v>
      </c>
      <c r="G23" s="324">
        <v>99000558</v>
      </c>
      <c r="H23" s="228">
        <v>98284805</v>
      </c>
      <c r="J23" s="131">
        <f t="shared" ref="J23:O23" si="13">C23/C21</f>
        <v>0.97290307939561971</v>
      </c>
      <c r="K23" s="63">
        <f t="shared" si="13"/>
        <v>0.97119674689568081</v>
      </c>
      <c r="L23" s="63">
        <f t="shared" si="13"/>
        <v>0.9537214846270704</v>
      </c>
      <c r="M23" s="63">
        <f t="shared" si="13"/>
        <v>0.9180989602468842</v>
      </c>
      <c r="N23" s="236">
        <f t="shared" si="13"/>
        <v>0.92305197714614506</v>
      </c>
      <c r="O23" s="142">
        <f t="shared" si="13"/>
        <v>0.91519554173691509</v>
      </c>
      <c r="Q23" s="141">
        <f t="shared" si="2"/>
        <v>-7.2297875331167327E-3</v>
      </c>
      <c r="R23" s="138">
        <f t="shared" si="9"/>
        <v>-0.78564354092299782</v>
      </c>
    </row>
    <row r="24" spans="1:28" ht="20.100000000000001" customHeight="1" thickBot="1" x14ac:dyDescent="0.3">
      <c r="A24" s="105" t="s">
        <v>5</v>
      </c>
      <c r="B24" s="130"/>
      <c r="C24" s="114">
        <f>C7+C21</f>
        <v>183310795</v>
      </c>
      <c r="D24" s="115">
        <f>D7+D21</f>
        <v>187186441</v>
      </c>
      <c r="E24" s="115">
        <f>E7+E21</f>
        <v>182724896</v>
      </c>
      <c r="F24" s="115">
        <f>F7+F21</f>
        <v>189094393</v>
      </c>
      <c r="G24" s="232">
        <f t="shared" ref="G24:H24" si="14">G7+G21</f>
        <v>201390507</v>
      </c>
      <c r="H24" s="229">
        <f t="shared" si="14"/>
        <v>206843716</v>
      </c>
      <c r="J24" s="120">
        <f>J7+J21</f>
        <v>1</v>
      </c>
      <c r="K24" s="116">
        <f>K7+K21</f>
        <v>1</v>
      </c>
      <c r="L24" s="116">
        <f>L7+L21</f>
        <v>1</v>
      </c>
      <c r="M24" s="116">
        <f>M7+M21</f>
        <v>1</v>
      </c>
      <c r="N24" s="239">
        <f t="shared" ref="N24:O24" si="15">N7+N21</f>
        <v>1</v>
      </c>
      <c r="O24" s="116">
        <f t="shared" si="15"/>
        <v>1</v>
      </c>
      <c r="Q24" s="123">
        <f t="shared" si="2"/>
        <v>2.707778574687237E-2</v>
      </c>
      <c r="R24" s="117">
        <f t="shared" si="9"/>
        <v>0</v>
      </c>
    </row>
    <row r="27" spans="1:28" x14ac:dyDescent="0.25">
      <c r="A27" s="1" t="s">
        <v>30</v>
      </c>
      <c r="J27" s="1" t="s">
        <v>32</v>
      </c>
      <c r="Q27" s="1" t="str">
        <f>Q3</f>
        <v>VARIAÇÃO (JAN.-DEZ)</v>
      </c>
    </row>
    <row r="28" spans="1:28" ht="15" customHeight="1" thickBot="1" x14ac:dyDescent="0.3"/>
    <row r="29" spans="1:28" ht="24" customHeight="1" x14ac:dyDescent="0.25">
      <c r="A29" s="477" t="s">
        <v>43</v>
      </c>
      <c r="B29" s="491"/>
      <c r="C29" s="479">
        <v>2016</v>
      </c>
      <c r="D29" s="481">
        <v>2017</v>
      </c>
      <c r="E29" s="481">
        <v>2018</v>
      </c>
      <c r="F29" s="481">
        <v>2019</v>
      </c>
      <c r="G29" s="481">
        <v>2020</v>
      </c>
      <c r="H29" s="475">
        <v>2021</v>
      </c>
      <c r="J29" s="487">
        <v>2016</v>
      </c>
      <c r="K29" s="481">
        <v>2017</v>
      </c>
      <c r="L29" s="481">
        <v>2018</v>
      </c>
      <c r="M29" s="481">
        <v>2019</v>
      </c>
      <c r="N29" s="481">
        <v>2020</v>
      </c>
      <c r="O29" s="475">
        <v>2021</v>
      </c>
      <c r="Q29" s="485" t="s">
        <v>93</v>
      </c>
      <c r="R29" s="486"/>
    </row>
    <row r="30" spans="1:28" ht="20.25" customHeight="1" thickBot="1" x14ac:dyDescent="0.3">
      <c r="A30" s="492"/>
      <c r="B30" s="493"/>
      <c r="C30" s="490"/>
      <c r="D30" s="489"/>
      <c r="E30" s="489"/>
      <c r="F30" s="482"/>
      <c r="G30" s="482">
        <v>2020</v>
      </c>
      <c r="H30" s="476">
        <v>2021</v>
      </c>
      <c r="J30" s="494"/>
      <c r="K30" s="489"/>
      <c r="L30" s="489"/>
      <c r="M30" s="489"/>
      <c r="N30" s="489">
        <v>2020</v>
      </c>
      <c r="O30" s="499">
        <v>2021</v>
      </c>
      <c r="Q30" s="121" t="s">
        <v>1</v>
      </c>
      <c r="R30" s="106" t="s">
        <v>45</v>
      </c>
    </row>
    <row r="31" spans="1:28" ht="20.100000000000001" customHeight="1" thickBot="1" x14ac:dyDescent="0.3">
      <c r="A31" s="20" t="s">
        <v>2</v>
      </c>
      <c r="B31" s="21"/>
      <c r="C31" s="25">
        <f>SUM(C32:C44)</f>
        <v>270476629</v>
      </c>
      <c r="D31" s="26">
        <f>SUM(D32:D44)</f>
        <v>289277021</v>
      </c>
      <c r="E31" s="26">
        <f>SUM(E32:E44)</f>
        <v>309420015</v>
      </c>
      <c r="F31" s="26">
        <f>SUM(F32:F44)</f>
        <v>332256672</v>
      </c>
      <c r="G31" s="410">
        <f t="shared" ref="G31:H31" si="16">SUM(G32:G44)</f>
        <v>351101805</v>
      </c>
      <c r="H31" s="237">
        <f t="shared" si="16"/>
        <v>390055904</v>
      </c>
      <c r="J31" s="95">
        <f t="shared" ref="J31:O31" si="17">C31/C48</f>
        <v>0.70079004231888764</v>
      </c>
      <c r="K31" s="32">
        <f t="shared" si="17"/>
        <v>0.7026480236771504</v>
      </c>
      <c r="L31" s="32">
        <f t="shared" si="17"/>
        <v>0.70460612492200081</v>
      </c>
      <c r="M31" s="32">
        <f t="shared" si="17"/>
        <v>0.71688108115069615</v>
      </c>
      <c r="N31" s="24">
        <f t="shared" si="17"/>
        <v>0.71019757400749628</v>
      </c>
      <c r="O31" s="33">
        <f t="shared" si="17"/>
        <v>0.73085126211006002</v>
      </c>
      <c r="Q31" s="134">
        <f t="shared" ref="Q31:Q48" si="18">(H31-G31)/G31</f>
        <v>0.11094815932376081</v>
      </c>
      <c r="R31" s="133">
        <f>(O31-N31)*100</f>
        <v>2.0653688102563739</v>
      </c>
    </row>
    <row r="32" spans="1:28" ht="20.100000000000001" customHeight="1" x14ac:dyDescent="0.25">
      <c r="A32" s="70"/>
      <c r="B32" s="3" t="s">
        <v>10</v>
      </c>
      <c r="C32" s="27">
        <v>43263427</v>
      </c>
      <c r="D32" s="61">
        <v>45322865</v>
      </c>
      <c r="E32" s="61">
        <v>48266368</v>
      </c>
      <c r="F32" s="28">
        <v>50700345</v>
      </c>
      <c r="G32" s="324">
        <v>53463277</v>
      </c>
      <c r="H32" s="228">
        <v>55641860</v>
      </c>
      <c r="J32" s="125">
        <f t="shared" ref="J32:J44" si="19">C32/$C$31</f>
        <v>0.15995255176002657</v>
      </c>
      <c r="K32" s="34">
        <f t="shared" ref="K32:K44" si="20">D32/$D$31</f>
        <v>0.1566763403581925</v>
      </c>
      <c r="L32" s="34">
        <f t="shared" ref="L32:L44" si="21">E32/$E$31</f>
        <v>0.15598980563684609</v>
      </c>
      <c r="M32" s="235">
        <f t="shared" ref="M32:M44" si="22">F32/$F$31</f>
        <v>0.15259391089067431</v>
      </c>
      <c r="N32" s="235">
        <f t="shared" ref="N32:N44" si="23">G32/$G$31</f>
        <v>0.15227286285241398</v>
      </c>
      <c r="O32" s="35">
        <f t="shared" ref="O32:O44" si="24">H32/$H$31</f>
        <v>0.14265098779276522</v>
      </c>
      <c r="Q32" s="135">
        <f t="shared" si="18"/>
        <v>4.0749148242446867E-2</v>
      </c>
      <c r="R32" s="136">
        <f t="shared" ref="R32:R48" si="25">(O32-N32)*100</f>
        <v>-0.96218750596487601</v>
      </c>
    </row>
    <row r="33" spans="1:18" ht="20.100000000000001" customHeight="1" x14ac:dyDescent="0.25">
      <c r="A33" s="71"/>
      <c r="B33" s="2" t="s">
        <v>21</v>
      </c>
      <c r="C33" s="27">
        <v>534724</v>
      </c>
      <c r="D33" s="61">
        <v>727328</v>
      </c>
      <c r="E33" s="61">
        <v>627880</v>
      </c>
      <c r="F33" s="28">
        <v>660848</v>
      </c>
      <c r="G33" s="324">
        <v>731891</v>
      </c>
      <c r="H33" s="228">
        <v>955777</v>
      </c>
      <c r="I33" s="2"/>
      <c r="J33" s="125">
        <f t="shared" si="19"/>
        <v>1.976969329945324E-3</v>
      </c>
      <c r="K33" s="34">
        <f t="shared" si="20"/>
        <v>2.5142958036753287E-3</v>
      </c>
      <c r="L33" s="34">
        <f t="shared" si="21"/>
        <v>2.0292158540552072E-3</v>
      </c>
      <c r="M33" s="235">
        <f t="shared" si="22"/>
        <v>1.9889683359014683E-3</v>
      </c>
      <c r="N33" s="235">
        <f t="shared" si="23"/>
        <v>2.0845549341450978E-3</v>
      </c>
      <c r="O33" s="35">
        <f t="shared" si="24"/>
        <v>2.4503590131531505E-3</v>
      </c>
      <c r="P33" s="2"/>
      <c r="Q33" s="135">
        <f t="shared" si="18"/>
        <v>0.30590074205038731</v>
      </c>
      <c r="R33" s="136">
        <f t="shared" si="25"/>
        <v>3.6580407900805266E-2</v>
      </c>
    </row>
    <row r="34" spans="1:18" ht="20.100000000000001" customHeight="1" x14ac:dyDescent="0.25">
      <c r="A34" s="71"/>
      <c r="B34" s="2" t="s">
        <v>15</v>
      </c>
      <c r="C34" s="27">
        <v>38185533</v>
      </c>
      <c r="D34" s="61">
        <v>43987043</v>
      </c>
      <c r="E34" s="61">
        <v>47167068</v>
      </c>
      <c r="F34" s="28">
        <v>49259471</v>
      </c>
      <c r="G34" s="324">
        <v>57400878</v>
      </c>
      <c r="H34" s="228">
        <v>68501831</v>
      </c>
      <c r="I34" s="2"/>
      <c r="J34" s="125">
        <f t="shared" si="19"/>
        <v>0.14117867832492101</v>
      </c>
      <c r="K34" s="34">
        <f t="shared" si="20"/>
        <v>0.15205854529316382</v>
      </c>
      <c r="L34" s="34">
        <f t="shared" si="21"/>
        <v>0.15243702964722564</v>
      </c>
      <c r="M34" s="235">
        <f t="shared" si="22"/>
        <v>0.14825728164760527</v>
      </c>
      <c r="N34" s="235">
        <f t="shared" si="23"/>
        <v>0.16348784649512127</v>
      </c>
      <c r="O34" s="35">
        <f t="shared" si="24"/>
        <v>0.17562054643326203</v>
      </c>
      <c r="P34" s="2"/>
      <c r="Q34" s="135">
        <f t="shared" si="18"/>
        <v>0.19339343554988828</v>
      </c>
      <c r="R34" s="136">
        <f t="shared" si="25"/>
        <v>1.2132699938140756</v>
      </c>
    </row>
    <row r="35" spans="1:18" ht="20.100000000000001" customHeight="1" x14ac:dyDescent="0.25">
      <c r="A35" s="71"/>
      <c r="B35" s="2" t="s">
        <v>8</v>
      </c>
      <c r="C35" s="27">
        <v>126076</v>
      </c>
      <c r="D35" s="61">
        <v>91732</v>
      </c>
      <c r="E35" s="61">
        <v>249211</v>
      </c>
      <c r="F35" s="28">
        <v>342501</v>
      </c>
      <c r="G35" s="324">
        <v>148168</v>
      </c>
      <c r="H35" s="228">
        <v>234708</v>
      </c>
      <c r="I35" s="2"/>
      <c r="J35" s="125">
        <f t="shared" si="19"/>
        <v>4.6612530060776526E-4</v>
      </c>
      <c r="K35" s="34">
        <f t="shared" si="20"/>
        <v>3.1710780096840115E-4</v>
      </c>
      <c r="L35" s="34">
        <f t="shared" si="21"/>
        <v>8.0541331497253009E-4</v>
      </c>
      <c r="M35" s="235">
        <f t="shared" si="22"/>
        <v>1.0308325727165534E-3</v>
      </c>
      <c r="N35" s="235">
        <f t="shared" si="23"/>
        <v>4.2200865358695607E-4</v>
      </c>
      <c r="O35" s="35">
        <f t="shared" si="24"/>
        <v>6.0172913060175083E-4</v>
      </c>
      <c r="P35" s="2"/>
      <c r="Q35" s="135">
        <f t="shared" si="18"/>
        <v>0.58406673505750228</v>
      </c>
      <c r="R35" s="136">
        <f t="shared" si="25"/>
        <v>1.7972047701479477E-2</v>
      </c>
    </row>
    <row r="36" spans="1:18" ht="20.100000000000001" customHeight="1" x14ac:dyDescent="0.25">
      <c r="A36" s="71"/>
      <c r="B36" s="2" t="s">
        <v>19</v>
      </c>
      <c r="C36" s="27">
        <v>41727</v>
      </c>
      <c r="D36" s="61">
        <v>51471</v>
      </c>
      <c r="E36" s="61">
        <v>46466</v>
      </c>
      <c r="F36" s="28">
        <v>41389</v>
      </c>
      <c r="G36" s="324">
        <v>40470</v>
      </c>
      <c r="H36" s="228">
        <v>45156</v>
      </c>
      <c r="I36" s="2"/>
      <c r="J36" s="125">
        <f t="shared" si="19"/>
        <v>1.5427210903312463E-4</v>
      </c>
      <c r="K36" s="34">
        <f t="shared" si="20"/>
        <v>1.7792979138844215E-4</v>
      </c>
      <c r="L36" s="34">
        <f t="shared" si="21"/>
        <v>1.5017128093669055E-4</v>
      </c>
      <c r="M36" s="235">
        <f t="shared" si="22"/>
        <v>1.2456935703009751E-4</v>
      </c>
      <c r="N36" s="235">
        <f t="shared" si="23"/>
        <v>1.1526571331639835E-4</v>
      </c>
      <c r="O36" s="35">
        <f t="shared" si="24"/>
        <v>1.1576802078093914E-4</v>
      </c>
      <c r="P36" s="2"/>
      <c r="Q36" s="135">
        <f t="shared" si="18"/>
        <v>0.11578947368421053</v>
      </c>
      <c r="R36" s="136">
        <f t="shared" si="25"/>
        <v>5.0230746454078248E-5</v>
      </c>
    </row>
    <row r="37" spans="1:18" ht="20.100000000000001" customHeight="1" x14ac:dyDescent="0.25">
      <c r="A37" s="71"/>
      <c r="B37" s="2" t="s">
        <v>13</v>
      </c>
      <c r="C37" s="27">
        <v>2266260</v>
      </c>
      <c r="D37" s="61">
        <v>1874529</v>
      </c>
      <c r="E37" s="61">
        <v>2247676</v>
      </c>
      <c r="F37" s="28">
        <v>2123665</v>
      </c>
      <c r="G37" s="324">
        <v>1668157</v>
      </c>
      <c r="H37" s="228">
        <v>1546594</v>
      </c>
      <c r="I37" s="2"/>
      <c r="J37" s="125">
        <f t="shared" si="19"/>
        <v>8.3787645844994613E-3</v>
      </c>
      <c r="K37" s="34">
        <f t="shared" si="20"/>
        <v>6.4800480643777093E-3</v>
      </c>
      <c r="L37" s="34">
        <f t="shared" si="21"/>
        <v>7.2641583964760652E-3</v>
      </c>
      <c r="M37" s="235">
        <f t="shared" si="22"/>
        <v>6.3916398945932981E-3</v>
      </c>
      <c r="N37" s="235">
        <f t="shared" si="23"/>
        <v>4.7512059928031414E-3</v>
      </c>
      <c r="O37" s="35">
        <f t="shared" si="24"/>
        <v>3.9650572754822344E-3</v>
      </c>
      <c r="P37" s="2"/>
      <c r="Q37" s="135">
        <f t="shared" si="18"/>
        <v>-7.287263728773731E-2</v>
      </c>
      <c r="R37" s="136">
        <f t="shared" si="25"/>
        <v>-7.861487173209071E-2</v>
      </c>
    </row>
    <row r="38" spans="1:18" ht="20.100000000000001" customHeight="1" x14ac:dyDescent="0.25">
      <c r="A38" s="71"/>
      <c r="B38" s="2" t="s">
        <v>20</v>
      </c>
      <c r="C38" s="27">
        <v>11166139</v>
      </c>
      <c r="D38" s="61">
        <v>13434809</v>
      </c>
      <c r="E38" s="61">
        <v>14245400</v>
      </c>
      <c r="F38" s="28">
        <v>14754406</v>
      </c>
      <c r="G38" s="324">
        <v>15126324</v>
      </c>
      <c r="H38" s="228">
        <v>16150412</v>
      </c>
      <c r="I38" s="2"/>
      <c r="J38" s="125">
        <f t="shared" si="19"/>
        <v>4.1283193454766103E-2</v>
      </c>
      <c r="K38" s="34">
        <f t="shared" si="20"/>
        <v>4.6442710705320765E-2</v>
      </c>
      <c r="L38" s="34">
        <f t="shared" si="21"/>
        <v>4.6039038554115515E-2</v>
      </c>
      <c r="M38" s="235">
        <f t="shared" si="22"/>
        <v>4.4406650771485486E-2</v>
      </c>
      <c r="N38" s="235">
        <f t="shared" si="23"/>
        <v>4.3082444420927998E-2</v>
      </c>
      <c r="O38" s="35">
        <f t="shared" si="24"/>
        <v>4.140537762504936E-2</v>
      </c>
      <c r="P38" s="2"/>
      <c r="Q38" s="135">
        <f t="shared" si="18"/>
        <v>6.7702371045337911E-2</v>
      </c>
      <c r="R38" s="136">
        <f t="shared" si="25"/>
        <v>-0.16770667958786387</v>
      </c>
    </row>
    <row r="39" spans="1:18" ht="20.100000000000001" customHeight="1" x14ac:dyDescent="0.25">
      <c r="A39" s="71"/>
      <c r="B39" s="2" t="s">
        <v>14</v>
      </c>
      <c r="C39" s="27">
        <v>927790</v>
      </c>
      <c r="D39" s="61">
        <v>956013</v>
      </c>
      <c r="E39" s="61">
        <v>984175</v>
      </c>
      <c r="F39" s="28">
        <v>1170390</v>
      </c>
      <c r="G39" s="324">
        <v>1554518</v>
      </c>
      <c r="H39" s="228">
        <v>2277541</v>
      </c>
      <c r="I39" s="2"/>
      <c r="J39" s="125">
        <f t="shared" si="19"/>
        <v>3.4302039456429339E-3</v>
      </c>
      <c r="K39" s="34">
        <f t="shared" si="20"/>
        <v>3.3048356094623915E-3</v>
      </c>
      <c r="L39" s="34">
        <f t="shared" si="21"/>
        <v>3.1807089143861622E-3</v>
      </c>
      <c r="M39" s="235">
        <f t="shared" si="22"/>
        <v>3.5225477729458506E-3</v>
      </c>
      <c r="N39" s="235">
        <f t="shared" si="23"/>
        <v>4.4275420344250293E-3</v>
      </c>
      <c r="O39" s="35">
        <f t="shared" si="24"/>
        <v>5.8390117330463483E-3</v>
      </c>
      <c r="P39" s="2"/>
      <c r="Q39" s="135">
        <f t="shared" si="18"/>
        <v>0.46511072885614707</v>
      </c>
      <c r="R39" s="136">
        <f t="shared" si="25"/>
        <v>0.1411469698621319</v>
      </c>
    </row>
    <row r="40" spans="1:18" ht="20.100000000000001" customHeight="1" x14ac:dyDescent="0.25">
      <c r="A40" s="71"/>
      <c r="B40" s="2" t="s">
        <v>9</v>
      </c>
      <c r="C40" s="27">
        <v>8870855</v>
      </c>
      <c r="D40" s="61">
        <v>11864125</v>
      </c>
      <c r="E40" s="61">
        <v>14902935</v>
      </c>
      <c r="F40" s="28">
        <v>14979721</v>
      </c>
      <c r="G40" s="324">
        <v>14693597</v>
      </c>
      <c r="H40" s="228">
        <v>15800326</v>
      </c>
      <c r="I40" s="2"/>
      <c r="J40" s="125">
        <f t="shared" si="19"/>
        <v>3.2797122001990052E-2</v>
      </c>
      <c r="K40" s="34">
        <f t="shared" si="20"/>
        <v>4.1013022600229279E-2</v>
      </c>
      <c r="L40" s="34">
        <f t="shared" si="21"/>
        <v>4.8164095008527488E-2</v>
      </c>
      <c r="M40" s="235">
        <f t="shared" si="22"/>
        <v>4.5084786137868739E-2</v>
      </c>
      <c r="N40" s="235">
        <f t="shared" si="23"/>
        <v>4.1849961437822859E-2</v>
      </c>
      <c r="O40" s="35">
        <f t="shared" si="24"/>
        <v>4.05078498696433E-2</v>
      </c>
      <c r="P40" s="2"/>
      <c r="Q40" s="135">
        <f t="shared" si="18"/>
        <v>7.5320495042840774E-2</v>
      </c>
      <c r="R40" s="136">
        <f t="shared" si="25"/>
        <v>-0.1342111568179559</v>
      </c>
    </row>
    <row r="41" spans="1:18" ht="20.100000000000001" customHeight="1" x14ac:dyDescent="0.25">
      <c r="A41" s="71"/>
      <c r="B41" s="2" t="s">
        <v>12</v>
      </c>
      <c r="C41" s="27">
        <v>8796971</v>
      </c>
      <c r="D41" s="61">
        <v>9487411</v>
      </c>
      <c r="E41" s="61">
        <v>10258864</v>
      </c>
      <c r="F41" s="28">
        <v>15574437</v>
      </c>
      <c r="G41" s="324">
        <v>16723668</v>
      </c>
      <c r="H41" s="228">
        <v>17376222</v>
      </c>
      <c r="I41" s="2"/>
      <c r="J41" s="125">
        <f t="shared" si="19"/>
        <v>3.2523959768812408E-2</v>
      </c>
      <c r="K41" s="34">
        <f t="shared" si="20"/>
        <v>3.2796974219393663E-2</v>
      </c>
      <c r="L41" s="34">
        <f t="shared" si="21"/>
        <v>3.3155140271064885E-2</v>
      </c>
      <c r="M41" s="235">
        <f t="shared" si="22"/>
        <v>4.6874715581332251E-2</v>
      </c>
      <c r="N41" s="235">
        <f t="shared" si="23"/>
        <v>4.7631962473106623E-2</v>
      </c>
      <c r="O41" s="35">
        <f t="shared" si="24"/>
        <v>4.4548029710120729E-2</v>
      </c>
      <c r="P41" s="2"/>
      <c r="Q41" s="135">
        <f t="shared" si="18"/>
        <v>3.9019789199355066E-2</v>
      </c>
      <c r="R41" s="136">
        <f t="shared" si="25"/>
        <v>-0.30839327629858942</v>
      </c>
    </row>
    <row r="42" spans="1:18" ht="20.100000000000001" customHeight="1" x14ac:dyDescent="0.25">
      <c r="A42" s="71"/>
      <c r="B42" s="2" t="s">
        <v>11</v>
      </c>
      <c r="C42" s="27">
        <v>33521945</v>
      </c>
      <c r="D42" s="61">
        <v>37719984</v>
      </c>
      <c r="E42" s="61">
        <v>47541365</v>
      </c>
      <c r="F42" s="28">
        <v>52891733</v>
      </c>
      <c r="G42" s="324">
        <v>58235622</v>
      </c>
      <c r="H42" s="228">
        <v>66004228</v>
      </c>
      <c r="I42" s="2"/>
      <c r="J42" s="125">
        <f t="shared" si="19"/>
        <v>0.12393656754720941</v>
      </c>
      <c r="K42" s="34">
        <f t="shared" si="20"/>
        <v>0.13039398660013166</v>
      </c>
      <c r="L42" s="34">
        <f t="shared" si="21"/>
        <v>0.15364670252504511</v>
      </c>
      <c r="M42" s="235">
        <f t="shared" si="22"/>
        <v>0.15918937814437628</v>
      </c>
      <c r="N42" s="235">
        <f t="shared" si="23"/>
        <v>0.16586534495315397</v>
      </c>
      <c r="O42" s="35">
        <f t="shared" si="24"/>
        <v>0.16921735403343618</v>
      </c>
      <c r="P42" s="2"/>
      <c r="Q42" s="135">
        <f t="shared" si="18"/>
        <v>0.13339955397059208</v>
      </c>
      <c r="R42" s="136">
        <f t="shared" si="25"/>
        <v>0.33520090802822144</v>
      </c>
    </row>
    <row r="43" spans="1:18" ht="20.100000000000001" customHeight="1" x14ac:dyDescent="0.25">
      <c r="A43" s="71"/>
      <c r="B43" s="2" t="s">
        <v>6</v>
      </c>
      <c r="C43" s="27">
        <v>122245353</v>
      </c>
      <c r="D43" s="61">
        <v>123110540</v>
      </c>
      <c r="E43" s="61">
        <v>122250676</v>
      </c>
      <c r="F43" s="28">
        <v>129038328</v>
      </c>
      <c r="G43" s="324">
        <v>130664124</v>
      </c>
      <c r="H43" s="228">
        <v>144708501</v>
      </c>
      <c r="I43" s="2"/>
      <c r="J43" s="125">
        <f t="shared" si="19"/>
        <v>0.45196272022452633</v>
      </c>
      <c r="K43" s="34">
        <f t="shared" si="20"/>
        <v>0.42558008781485618</v>
      </c>
      <c r="L43" s="34">
        <f t="shared" si="21"/>
        <v>0.39509621250583937</v>
      </c>
      <c r="M43" s="235">
        <f t="shared" si="22"/>
        <v>0.38836941098356637</v>
      </c>
      <c r="N43" s="235">
        <f t="shared" si="23"/>
        <v>0.37215452082338341</v>
      </c>
      <c r="O43" s="35">
        <f t="shared" si="24"/>
        <v>0.37099425881270598</v>
      </c>
      <c r="P43" s="2"/>
      <c r="Q43" s="135">
        <f t="shared" si="18"/>
        <v>0.10748456860277883</v>
      </c>
      <c r="R43" s="136">
        <f t="shared" si="25"/>
        <v>-0.11602620106774264</v>
      </c>
    </row>
    <row r="44" spans="1:18" ht="20.100000000000001" customHeight="1" thickBot="1" x14ac:dyDescent="0.3">
      <c r="A44" s="71"/>
      <c r="B44" s="2" t="s">
        <v>7</v>
      </c>
      <c r="C44" s="72">
        <v>529829</v>
      </c>
      <c r="D44" s="73">
        <v>649171</v>
      </c>
      <c r="E44" s="73">
        <v>631931</v>
      </c>
      <c r="F44" s="28">
        <v>719438</v>
      </c>
      <c r="G44" s="324">
        <v>651111</v>
      </c>
      <c r="H44" s="228">
        <v>812748</v>
      </c>
      <c r="J44" s="125">
        <f t="shared" si="19"/>
        <v>1.9588716480195413E-3</v>
      </c>
      <c r="K44" s="34">
        <f t="shared" si="20"/>
        <v>2.244115338839859E-3</v>
      </c>
      <c r="L44" s="34">
        <f t="shared" si="21"/>
        <v>2.0423080905092711E-3</v>
      </c>
      <c r="M44" s="235">
        <f t="shared" si="22"/>
        <v>2.1653079099040635E-3</v>
      </c>
      <c r="N44" s="235">
        <f t="shared" si="23"/>
        <v>1.8544792157932654E-3</v>
      </c>
      <c r="O44" s="35">
        <f t="shared" si="24"/>
        <v>2.0836705499527575E-3</v>
      </c>
      <c r="Q44" s="137">
        <f t="shared" si="18"/>
        <v>0.24824799458156904</v>
      </c>
      <c r="R44" s="138">
        <f t="shared" si="25"/>
        <v>2.2919133415949207E-2</v>
      </c>
    </row>
    <row r="45" spans="1:18" ht="20.100000000000001" customHeight="1" thickBot="1" x14ac:dyDescent="0.3">
      <c r="A45" s="22" t="s">
        <v>53</v>
      </c>
      <c r="B45" s="23"/>
      <c r="C45" s="29">
        <f>C46+C47</f>
        <v>115482949</v>
      </c>
      <c r="D45" s="62">
        <f>D46+D47</f>
        <v>122418467</v>
      </c>
      <c r="E45" s="62">
        <f>E46+E47</f>
        <v>129718965</v>
      </c>
      <c r="F45" s="30">
        <f>F46+F47</f>
        <v>131218625</v>
      </c>
      <c r="G45" s="412">
        <f t="shared" ref="G45:H45" si="26">G46+G47</f>
        <v>143270209</v>
      </c>
      <c r="H45" s="215">
        <f t="shared" si="26"/>
        <v>143644897</v>
      </c>
      <c r="J45" s="36">
        <f t="shared" ref="J45:O45" si="27">C45/C48</f>
        <v>0.29920995768111242</v>
      </c>
      <c r="K45" s="37">
        <f t="shared" si="27"/>
        <v>0.2973519763228496</v>
      </c>
      <c r="L45" s="37">
        <f t="shared" si="27"/>
        <v>0.29539387507799925</v>
      </c>
      <c r="M45" s="37">
        <f t="shared" si="27"/>
        <v>0.28311891884930385</v>
      </c>
      <c r="N45" s="238">
        <f t="shared" si="27"/>
        <v>0.28980242599250372</v>
      </c>
      <c r="O45" s="38">
        <f t="shared" si="27"/>
        <v>0.26914873788993993</v>
      </c>
      <c r="Q45" s="95">
        <f t="shared" si="18"/>
        <v>2.6152540895644258E-3</v>
      </c>
      <c r="R45" s="133">
        <f t="shared" si="25"/>
        <v>-2.0653688102563796</v>
      </c>
    </row>
    <row r="46" spans="1:18" ht="20.100000000000001" customHeight="1" x14ac:dyDescent="0.25">
      <c r="A46" s="71"/>
      <c r="B46" s="2" t="s">
        <v>4</v>
      </c>
      <c r="C46" s="27">
        <v>3409468</v>
      </c>
      <c r="D46" s="61">
        <v>3495523</v>
      </c>
      <c r="E46" s="61">
        <v>5128843</v>
      </c>
      <c r="F46" s="28">
        <v>8773672</v>
      </c>
      <c r="G46" s="324">
        <v>8329666</v>
      </c>
      <c r="H46" s="228">
        <v>9362997</v>
      </c>
      <c r="I46" s="2"/>
      <c r="J46" s="131">
        <f t="shared" ref="J46:O46" si="28">C46/C45</f>
        <v>2.9523561958917414E-2</v>
      </c>
      <c r="K46" s="63">
        <f t="shared" si="28"/>
        <v>2.8553886400162157E-2</v>
      </c>
      <c r="L46" s="63">
        <f t="shared" si="28"/>
        <v>3.9538112256754437E-2</v>
      </c>
      <c r="M46" s="63">
        <f t="shared" si="28"/>
        <v>6.6863008204818483E-2</v>
      </c>
      <c r="N46" s="63">
        <f t="shared" si="28"/>
        <v>5.8139553631837031E-2</v>
      </c>
      <c r="O46" s="39">
        <f t="shared" si="28"/>
        <v>6.5181549749031467E-2</v>
      </c>
      <c r="P46" s="2"/>
      <c r="Q46" s="139">
        <f t="shared" si="18"/>
        <v>0.12405431382242697</v>
      </c>
      <c r="R46" s="140">
        <f t="shared" si="25"/>
        <v>0.70419961171944367</v>
      </c>
    </row>
    <row r="47" spans="1:18" ht="20.100000000000001" customHeight="1" thickBot="1" x14ac:dyDescent="0.3">
      <c r="A47" s="71"/>
      <c r="B47" s="2" t="s">
        <v>3</v>
      </c>
      <c r="C47" s="72">
        <v>112073481</v>
      </c>
      <c r="D47" s="61">
        <v>118922944</v>
      </c>
      <c r="E47" s="61">
        <v>124590122</v>
      </c>
      <c r="F47" s="192">
        <v>122444953</v>
      </c>
      <c r="G47" s="324">
        <v>134940543</v>
      </c>
      <c r="H47" s="228">
        <v>134281900</v>
      </c>
      <c r="J47" s="131">
        <f t="shared" ref="J47:O47" si="29">C47/C45</f>
        <v>0.97047643804108263</v>
      </c>
      <c r="K47" s="63">
        <f t="shared" si="29"/>
        <v>0.97144611359983779</v>
      </c>
      <c r="L47" s="63">
        <f t="shared" si="29"/>
        <v>0.96046188774324559</v>
      </c>
      <c r="M47" s="63">
        <f t="shared" si="29"/>
        <v>0.9331369917951815</v>
      </c>
      <c r="N47" s="236">
        <f t="shared" si="29"/>
        <v>0.94186044636816302</v>
      </c>
      <c r="O47" s="142">
        <f t="shared" si="29"/>
        <v>0.93481845025096855</v>
      </c>
      <c r="Q47" s="141">
        <f t="shared" si="18"/>
        <v>-4.8809867320602079E-3</v>
      </c>
      <c r="R47" s="138">
        <f t="shared" si="25"/>
        <v>-0.70419961171944712</v>
      </c>
    </row>
    <row r="48" spans="1:18" ht="20.100000000000001" customHeight="1" thickBot="1" x14ac:dyDescent="0.3">
      <c r="A48" s="105" t="s">
        <v>5</v>
      </c>
      <c r="B48" s="130"/>
      <c r="C48" s="114">
        <f>C31+C45</f>
        <v>385959578</v>
      </c>
      <c r="D48" s="115">
        <f>D31+D45</f>
        <v>411695488</v>
      </c>
      <c r="E48" s="115">
        <f>E31+E45</f>
        <v>439138980</v>
      </c>
      <c r="F48" s="115">
        <f>F31+F45</f>
        <v>463475297</v>
      </c>
      <c r="G48" s="232">
        <f t="shared" ref="G48:H48" si="30">G31+G45</f>
        <v>494372014</v>
      </c>
      <c r="H48" s="229">
        <f t="shared" si="30"/>
        <v>533700801</v>
      </c>
      <c r="J48" s="120">
        <f>J31+J45</f>
        <v>1</v>
      </c>
      <c r="K48" s="116">
        <f>K31+K45</f>
        <v>1</v>
      </c>
      <c r="L48" s="116">
        <f>L31+L45</f>
        <v>1</v>
      </c>
      <c r="M48" s="116">
        <f>M31+M45</f>
        <v>1</v>
      </c>
      <c r="N48" s="239">
        <f t="shared" ref="N48:O48" si="31">N31+N45</f>
        <v>1</v>
      </c>
      <c r="O48" s="116">
        <f t="shared" si="31"/>
        <v>1</v>
      </c>
      <c r="Q48" s="123">
        <f t="shared" si="18"/>
        <v>7.9553020572074695E-2</v>
      </c>
      <c r="R48" s="117">
        <f t="shared" si="25"/>
        <v>0</v>
      </c>
    </row>
    <row r="49" spans="1:10" ht="15" customHeight="1" x14ac:dyDescent="0.25"/>
    <row r="50" spans="1:10" ht="15" customHeight="1" x14ac:dyDescent="0.25"/>
    <row r="51" spans="1:10" ht="15" customHeight="1" x14ac:dyDescent="0.25">
      <c r="A51" s="1" t="s">
        <v>34</v>
      </c>
      <c r="J51" s="1" t="str">
        <f>Q27</f>
        <v>VARIAÇÃO (JAN.-DEZ)</v>
      </c>
    </row>
    <row r="52" spans="1:10" ht="15" customHeight="1" thickBot="1" x14ac:dyDescent="0.3"/>
    <row r="53" spans="1:10" ht="24" customHeight="1" x14ac:dyDescent="0.25">
      <c r="A53" s="477" t="s">
        <v>43</v>
      </c>
      <c r="B53" s="491"/>
      <c r="C53" s="479">
        <v>2016</v>
      </c>
      <c r="D53" s="481">
        <v>2017</v>
      </c>
      <c r="E53" s="481">
        <v>2018</v>
      </c>
      <c r="F53" s="481">
        <v>2019</v>
      </c>
      <c r="G53" s="481">
        <v>2020</v>
      </c>
      <c r="H53" s="475">
        <v>2021</v>
      </c>
      <c r="J53" s="483" t="s">
        <v>94</v>
      </c>
    </row>
    <row r="54" spans="1:10" ht="20.100000000000001" customHeight="1" thickBot="1" x14ac:dyDescent="0.3">
      <c r="A54" s="492"/>
      <c r="B54" s="493"/>
      <c r="C54" s="490">
        <v>2016</v>
      </c>
      <c r="D54" s="489">
        <v>2017</v>
      </c>
      <c r="E54" s="489">
        <v>2018</v>
      </c>
      <c r="F54" s="482"/>
      <c r="G54" s="482">
        <v>2020</v>
      </c>
      <c r="H54" s="476">
        <v>2021</v>
      </c>
      <c r="J54" s="484"/>
    </row>
    <row r="55" spans="1:10" ht="20.100000000000001" customHeight="1" thickBot="1" x14ac:dyDescent="0.3">
      <c r="A55" s="20" t="s">
        <v>2</v>
      </c>
      <c r="B55" s="21"/>
      <c r="C55" s="143">
        <f>C31/C7</f>
        <v>3.2123307365165226</v>
      </c>
      <c r="D55" s="144">
        <f t="shared" ref="D55:E55" si="32">D31/D7</f>
        <v>3.4169911944004991</v>
      </c>
      <c r="E55" s="144">
        <f t="shared" si="32"/>
        <v>3.594888865750693</v>
      </c>
      <c r="F55" s="144">
        <f t="shared" ref="F55" si="33">F31/F7</f>
        <v>3.6577305306216243</v>
      </c>
      <c r="G55" s="437">
        <f t="shared" ref="G55:H55" si="34">G31/G7</f>
        <v>3.729689602188742</v>
      </c>
      <c r="H55" s="438">
        <f t="shared" si="34"/>
        <v>3.9220684872182874</v>
      </c>
      <c r="J55" s="41">
        <f>(H55-G55)/G55</f>
        <v>5.1580400931125522E-2</v>
      </c>
    </row>
    <row r="56" spans="1:10" ht="20.100000000000001" customHeight="1" x14ac:dyDescent="0.25">
      <c r="A56" s="70"/>
      <c r="B56" s="3" t="s">
        <v>10</v>
      </c>
      <c r="C56" s="150">
        <f t="shared" ref="C56:E71" si="35">C32/C8</f>
        <v>3.1072184101681737</v>
      </c>
      <c r="D56" s="151">
        <f t="shared" si="35"/>
        <v>3.1804030646425181</v>
      </c>
      <c r="E56" s="151">
        <f t="shared" si="35"/>
        <v>3.2743204425841306</v>
      </c>
      <c r="F56" s="316">
        <f t="shared" ref="F56" si="36">F32/F8</f>
        <v>3.2864479670346234</v>
      </c>
      <c r="G56" s="434">
        <f t="shared" ref="G56:H56" si="37">G32/G8</f>
        <v>3.2743550908017451</v>
      </c>
      <c r="H56" s="317">
        <f t="shared" si="37"/>
        <v>3.3363327745182731</v>
      </c>
      <c r="J56" s="313">
        <f t="shared" ref="J56:J72" si="38">(H56-G56)/G56</f>
        <v>1.8928210898883423E-2</v>
      </c>
    </row>
    <row r="57" spans="1:10" ht="20.100000000000001" customHeight="1" x14ac:dyDescent="0.25">
      <c r="A57" s="71"/>
      <c r="B57" s="2" t="s">
        <v>21</v>
      </c>
      <c r="C57" s="150">
        <f t="shared" si="35"/>
        <v>3.0683299669482187</v>
      </c>
      <c r="D57" s="151">
        <f t="shared" si="35"/>
        <v>3.4523042163670796</v>
      </c>
      <c r="E57" s="151">
        <f t="shared" si="35"/>
        <v>4.9327896800144559</v>
      </c>
      <c r="F57" s="316">
        <f t="shared" ref="F57" si="39">F33/F9</f>
        <v>5.4892722757062522</v>
      </c>
      <c r="G57" s="434">
        <f t="shared" ref="G57:H57" si="40">G33/G9</f>
        <v>6.1064703183012803</v>
      </c>
      <c r="H57" s="317">
        <f t="shared" si="40"/>
        <v>6.9544941898961676</v>
      </c>
      <c r="J57" s="55">
        <f t="shared" si="38"/>
        <v>0.1388730031247894</v>
      </c>
    </row>
    <row r="58" spans="1:10" ht="20.100000000000001" customHeight="1" x14ac:dyDescent="0.25">
      <c r="A58" s="71"/>
      <c r="B58" s="2" t="s">
        <v>15</v>
      </c>
      <c r="C58" s="150">
        <f t="shared" si="35"/>
        <v>4.6082630427651941</v>
      </c>
      <c r="D58" s="151">
        <f t="shared" si="35"/>
        <v>4.758014830125072</v>
      </c>
      <c r="E58" s="151">
        <f t="shared" si="35"/>
        <v>5.2158887373037963</v>
      </c>
      <c r="F58" s="316">
        <f t="shared" ref="F58" si="41">F34/F10</f>
        <v>5.8825082348237476</v>
      </c>
      <c r="G58" s="434">
        <f t="shared" ref="G58:H58" si="42">G34/G10</f>
        <v>5.9332310848592051</v>
      </c>
      <c r="H58" s="317">
        <f t="shared" si="42"/>
        <v>6.2130745534506042</v>
      </c>
      <c r="J58" s="55">
        <f t="shared" si="38"/>
        <v>4.7165442334703829E-2</v>
      </c>
    </row>
    <row r="59" spans="1:10" ht="20.100000000000001" customHeight="1" x14ac:dyDescent="0.25">
      <c r="A59" s="71"/>
      <c r="B59" s="2" t="s">
        <v>8</v>
      </c>
      <c r="C59" s="150">
        <f t="shared" si="35"/>
        <v>1.8313554028732042</v>
      </c>
      <c r="D59" s="151">
        <f t="shared" si="35"/>
        <v>2.1490453320838703</v>
      </c>
      <c r="E59" s="151">
        <f t="shared" si="35"/>
        <v>1.8330268616317045</v>
      </c>
      <c r="F59" s="316">
        <f t="shared" ref="F59" si="43">F35/F11</f>
        <v>1.8614387112903401</v>
      </c>
      <c r="G59" s="434">
        <f t="shared" ref="G59:H59" si="44">G35/G11</f>
        <v>2.1099038803844783</v>
      </c>
      <c r="H59" s="317">
        <f t="shared" si="44"/>
        <v>1.904386349252714</v>
      </c>
      <c r="J59" s="55">
        <f t="shared" si="38"/>
        <v>-9.7406110791318973E-2</v>
      </c>
    </row>
    <row r="60" spans="1:10" ht="20.100000000000001" customHeight="1" x14ac:dyDescent="0.25">
      <c r="A60" s="71"/>
      <c r="B60" s="2" t="s">
        <v>19</v>
      </c>
      <c r="C60" s="150">
        <f t="shared" si="35"/>
        <v>3.4174447174447176</v>
      </c>
      <c r="D60" s="151">
        <f t="shared" si="35"/>
        <v>3.5232390991854334</v>
      </c>
      <c r="E60" s="151">
        <f t="shared" si="35"/>
        <v>3.3732123411978221</v>
      </c>
      <c r="F60" s="316">
        <f t="shared" ref="F60" si="45">F36/F12</f>
        <v>4.1576092415871422</v>
      </c>
      <c r="G60" s="434">
        <f t="shared" ref="G60:H60" si="46">G36/G12</f>
        <v>4.2929882253102791</v>
      </c>
      <c r="H60" s="317">
        <f t="shared" si="46"/>
        <v>3.9901033842891227</v>
      </c>
      <c r="J60" s="55">
        <f t="shared" si="38"/>
        <v>-7.0553382661389705E-2</v>
      </c>
    </row>
    <row r="61" spans="1:10" ht="20.100000000000001" customHeight="1" x14ac:dyDescent="0.25">
      <c r="A61" s="71"/>
      <c r="B61" s="2" t="s">
        <v>13</v>
      </c>
      <c r="C61" s="150">
        <f t="shared" si="35"/>
        <v>2.1756047266454122</v>
      </c>
      <c r="D61" s="151">
        <f t="shared" si="35"/>
        <v>2.6124092046803837</v>
      </c>
      <c r="E61" s="151">
        <f t="shared" si="35"/>
        <v>2.3239647922346882</v>
      </c>
      <c r="F61" s="316">
        <f t="shared" ref="F61" si="47">F37/F13</f>
        <v>2.6343167682601587</v>
      </c>
      <c r="G61" s="434">
        <f t="shared" ref="G61:H61" si="48">G37/G13</f>
        <v>3.3748275317928198</v>
      </c>
      <c r="H61" s="317">
        <f t="shared" si="48"/>
        <v>4.3927221292827499</v>
      </c>
      <c r="J61" s="55">
        <f t="shared" si="38"/>
        <v>0.30161381223211453</v>
      </c>
    </row>
    <row r="62" spans="1:10" ht="20.100000000000001" customHeight="1" x14ac:dyDescent="0.25">
      <c r="A62" s="71"/>
      <c r="B62" s="2" t="s">
        <v>20</v>
      </c>
      <c r="C62" s="150">
        <f t="shared" si="35"/>
        <v>3.0944530831492969</v>
      </c>
      <c r="D62" s="151">
        <f t="shared" si="35"/>
        <v>3.0633340492995158</v>
      </c>
      <c r="E62" s="151">
        <f t="shared" si="35"/>
        <v>3.1628049484462837</v>
      </c>
      <c r="F62" s="316">
        <f t="shared" ref="F62" si="49">F38/F14</f>
        <v>3.3549607211625481</v>
      </c>
      <c r="G62" s="434">
        <f t="shared" ref="G62:H62" si="50">G38/G14</f>
        <v>3.5170308209089352</v>
      </c>
      <c r="H62" s="317">
        <f t="shared" si="50"/>
        <v>3.7187953252596468</v>
      </c>
      <c r="J62" s="55">
        <f t="shared" si="38"/>
        <v>5.7367852209656789E-2</v>
      </c>
    </row>
    <row r="63" spans="1:10" ht="20.100000000000001" customHeight="1" x14ac:dyDescent="0.25">
      <c r="A63" s="71"/>
      <c r="B63" s="2" t="s">
        <v>14</v>
      </c>
      <c r="C63" s="150">
        <f t="shared" si="35"/>
        <v>3.6242080016250129</v>
      </c>
      <c r="D63" s="151">
        <f t="shared" si="35"/>
        <v>3.8319918871902581</v>
      </c>
      <c r="E63" s="151">
        <f t="shared" si="35"/>
        <v>3.9938925411898385</v>
      </c>
      <c r="F63" s="316">
        <f t="shared" ref="F63" si="51">F39/F15</f>
        <v>3.7690685130021739</v>
      </c>
      <c r="G63" s="434">
        <f t="shared" ref="G63:H63" si="52">G39/G15</f>
        <v>3.9078664226530448</v>
      </c>
      <c r="H63" s="317">
        <f t="shared" si="52"/>
        <v>3.7469046436103883</v>
      </c>
      <c r="J63" s="55">
        <f t="shared" si="38"/>
        <v>-4.1189171182923853E-2</v>
      </c>
    </row>
    <row r="64" spans="1:10" ht="20.100000000000001" customHeight="1" x14ac:dyDescent="0.25">
      <c r="A64" s="71"/>
      <c r="B64" s="2" t="s">
        <v>9</v>
      </c>
      <c r="C64" s="150">
        <f t="shared" si="35"/>
        <v>2.9725197434027817</v>
      </c>
      <c r="D64" s="151">
        <f t="shared" si="35"/>
        <v>3.0922176967130417</v>
      </c>
      <c r="E64" s="151">
        <f t="shared" si="35"/>
        <v>3.3400513414949007</v>
      </c>
      <c r="F64" s="316">
        <f t="shared" ref="F64" si="53">F40/F16</f>
        <v>3.3903788400207047</v>
      </c>
      <c r="G64" s="434">
        <f t="shared" ref="G64:H64" si="54">G40/G16</f>
        <v>3.4137740523287787</v>
      </c>
      <c r="H64" s="317">
        <f t="shared" si="54"/>
        <v>3.5497161184340591</v>
      </c>
      <c r="J64" s="55">
        <f t="shared" si="38"/>
        <v>3.9821635533419261E-2</v>
      </c>
    </row>
    <row r="65" spans="1:34" ht="20.100000000000001" customHeight="1" x14ac:dyDescent="0.25">
      <c r="A65" s="71"/>
      <c r="B65" s="2" t="s">
        <v>12</v>
      </c>
      <c r="C65" s="150">
        <f t="shared" si="35"/>
        <v>2.5870780949019956</v>
      </c>
      <c r="D65" s="151">
        <f t="shared" si="35"/>
        <v>2.6597150384712642</v>
      </c>
      <c r="E65" s="151">
        <f t="shared" si="35"/>
        <v>2.8435620972733431</v>
      </c>
      <c r="F65" s="316">
        <f t="shared" ref="F65" si="55">F41/F17</f>
        <v>2.40438083990413</v>
      </c>
      <c r="G65" s="434">
        <f t="shared" ref="G65:H65" si="56">G41/G17</f>
        <v>2.4553484464664979</v>
      </c>
      <c r="H65" s="317">
        <f t="shared" si="56"/>
        <v>2.5507620260155024</v>
      </c>
      <c r="J65" s="55">
        <f t="shared" si="38"/>
        <v>3.8859486394411599E-2</v>
      </c>
    </row>
    <row r="66" spans="1:34" ht="20.100000000000001" customHeight="1" x14ac:dyDescent="0.25">
      <c r="A66" s="71"/>
      <c r="B66" s="2" t="s">
        <v>11</v>
      </c>
      <c r="C66" s="150">
        <f t="shared" si="35"/>
        <v>2.7053523323271169</v>
      </c>
      <c r="D66" s="151">
        <f t="shared" si="35"/>
        <v>2.8582163449429099</v>
      </c>
      <c r="E66" s="151">
        <f t="shared" si="35"/>
        <v>2.9886613293918165</v>
      </c>
      <c r="F66" s="316">
        <f t="shared" ref="F66" si="57">F42/F18</f>
        <v>3.0033512190316172</v>
      </c>
      <c r="G66" s="434">
        <f t="shared" ref="G66:H66" si="58">G42/G18</f>
        <v>3.0319440147768399</v>
      </c>
      <c r="H66" s="317">
        <f t="shared" si="58"/>
        <v>3.2011135669731425</v>
      </c>
      <c r="J66" s="55">
        <f t="shared" si="38"/>
        <v>5.5795737444958714E-2</v>
      </c>
    </row>
    <row r="67" spans="1:34" s="1" customFormat="1" ht="20.100000000000001" customHeight="1" x14ac:dyDescent="0.25">
      <c r="A67" s="71"/>
      <c r="B67" s="2" t="s">
        <v>6</v>
      </c>
      <c r="C67" s="150">
        <f t="shared" si="35"/>
        <v>3.2203387361387796</v>
      </c>
      <c r="D67" s="151">
        <f t="shared" si="35"/>
        <v>3.5336721368834847</v>
      </c>
      <c r="E67" s="151">
        <f t="shared" si="35"/>
        <v>3.794407741231824</v>
      </c>
      <c r="F67" s="316">
        <f t="shared" ref="F67" si="59">F43/F19</f>
        <v>3.9585853714938462</v>
      </c>
      <c r="G67" s="434">
        <f t="shared" ref="G67:H67" si="60">G43/G19</f>
        <v>4.0425963465623997</v>
      </c>
      <c r="H67" s="317">
        <f t="shared" si="60"/>
        <v>4.2347275781567149</v>
      </c>
      <c r="I67"/>
      <c r="J67" s="55">
        <f t="shared" si="38"/>
        <v>4.7526692037332119E-2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E67"/>
      <c r="AF67"/>
      <c r="AG67"/>
      <c r="AH67"/>
    </row>
    <row r="68" spans="1:34" ht="20.100000000000001" customHeight="1" thickBot="1" x14ac:dyDescent="0.3">
      <c r="A68" s="71"/>
      <c r="B68" s="2" t="s">
        <v>7</v>
      </c>
      <c r="C68" s="154">
        <f t="shared" si="35"/>
        <v>5.7456459973539813</v>
      </c>
      <c r="D68" s="155">
        <f t="shared" si="35"/>
        <v>6.3598698970344749</v>
      </c>
      <c r="E68" s="155">
        <f t="shared" si="35"/>
        <v>6.435994581767444</v>
      </c>
      <c r="F68" s="316">
        <f t="shared" ref="F68" si="61">F44/F20</f>
        <v>6.9692724983047567</v>
      </c>
      <c r="G68" s="434">
        <f t="shared" ref="G68:H68" si="62">G44/G20</f>
        <v>6.6667110355702084</v>
      </c>
      <c r="H68" s="317">
        <f t="shared" si="62"/>
        <v>6.8049399254824801</v>
      </c>
      <c r="J68" s="60">
        <f t="shared" si="38"/>
        <v>2.0734195493812769E-2</v>
      </c>
    </row>
    <row r="69" spans="1:34" ht="20.100000000000001" customHeight="1" thickBot="1" x14ac:dyDescent="0.3">
      <c r="A69" s="22" t="s">
        <v>53</v>
      </c>
      <c r="B69" s="23"/>
      <c r="C69" s="156">
        <f t="shared" si="35"/>
        <v>1.1651844962701983</v>
      </c>
      <c r="D69" s="157">
        <f t="shared" si="35"/>
        <v>1.1939999104830223</v>
      </c>
      <c r="E69" s="157">
        <f t="shared" si="35"/>
        <v>1.3421143788134609</v>
      </c>
      <c r="F69" s="168">
        <f t="shared" ref="F69" si="63">F45/F21</f>
        <v>1.3354558198048403</v>
      </c>
      <c r="G69" s="433">
        <f t="shared" ref="G69:H69" si="64">G45/G21</f>
        <v>1.3358091343645904</v>
      </c>
      <c r="H69" s="314">
        <f t="shared" si="64"/>
        <v>1.3375736903345168</v>
      </c>
      <c r="J69" s="41">
        <f t="shared" si="38"/>
        <v>1.3209641441520544E-3</v>
      </c>
    </row>
    <row r="70" spans="1:34" ht="20.100000000000001" customHeight="1" x14ac:dyDescent="0.25">
      <c r="A70" s="71"/>
      <c r="B70" s="2" t="s">
        <v>4</v>
      </c>
      <c r="C70" s="150">
        <f t="shared" si="35"/>
        <v>1.2695315889009986</v>
      </c>
      <c r="D70" s="151">
        <f t="shared" si="35"/>
        <v>1.1836627509489048</v>
      </c>
      <c r="E70" s="151">
        <f t="shared" si="35"/>
        <v>1.1466372363788226</v>
      </c>
      <c r="F70" s="316">
        <f t="shared" ref="F70" si="65">F46/F22</f>
        <v>1.0902498149712032</v>
      </c>
      <c r="G70" s="434">
        <f t="shared" ref="G70:H70" si="66">G46/G22</f>
        <v>1.0092961966909995</v>
      </c>
      <c r="H70" s="317">
        <f t="shared" si="66"/>
        <v>1.0280724365818661</v>
      </c>
      <c r="J70" s="313">
        <f t="shared" si="38"/>
        <v>1.8603299955379758E-2</v>
      </c>
    </row>
    <row r="71" spans="1:34" ht="20.100000000000001" customHeight="1" thickBot="1" x14ac:dyDescent="0.3">
      <c r="A71" s="71"/>
      <c r="B71" s="2" t="s">
        <v>3</v>
      </c>
      <c r="C71" s="154">
        <f t="shared" si="35"/>
        <v>1.1622782613695222</v>
      </c>
      <c r="D71" s="151">
        <f t="shared" si="35"/>
        <v>1.1943064846384575</v>
      </c>
      <c r="E71" s="151">
        <f t="shared" si="35"/>
        <v>1.3515997391487742</v>
      </c>
      <c r="F71" s="321">
        <f t="shared" ref="F71" si="67">F47/F23</f>
        <v>1.3573299615032275</v>
      </c>
      <c r="G71" s="434">
        <f t="shared" ref="G71:H71" si="68">G47/G23</f>
        <v>1.3630281053567395</v>
      </c>
      <c r="H71" s="317">
        <f t="shared" si="68"/>
        <v>1.3662529014530782</v>
      </c>
      <c r="J71" s="60">
        <f t="shared" si="38"/>
        <v>2.3659057972944238E-3</v>
      </c>
    </row>
    <row r="72" spans="1:34" ht="20.100000000000001" customHeight="1" thickBot="1" x14ac:dyDescent="0.3">
      <c r="A72" s="105" t="s">
        <v>5</v>
      </c>
      <c r="B72" s="130"/>
      <c r="C72" s="158">
        <f t="shared" ref="C72:E72" si="69">C48/C24</f>
        <v>2.1054929034593952</v>
      </c>
      <c r="D72" s="159">
        <f t="shared" si="69"/>
        <v>2.1993873370347377</v>
      </c>
      <c r="E72" s="159">
        <f t="shared" si="69"/>
        <v>2.4032794086253029</v>
      </c>
      <c r="F72" s="148">
        <f t="shared" ref="F72" si="70">F48/F24</f>
        <v>2.4510261232335959</v>
      </c>
      <c r="G72" s="439">
        <f t="shared" ref="G72:H72" si="71">G48/G24</f>
        <v>2.4547930355029099</v>
      </c>
      <c r="H72" s="440">
        <f t="shared" si="71"/>
        <v>2.5802127873200655</v>
      </c>
      <c r="J72" s="160">
        <f t="shared" si="38"/>
        <v>5.1091782485630614E-2</v>
      </c>
    </row>
    <row r="74" spans="1:34" ht="15.75" x14ac:dyDescent="0.25">
      <c r="A74" s="129" t="s">
        <v>46</v>
      </c>
    </row>
  </sheetData>
  <mergeCells count="36">
    <mergeCell ref="A53:B54"/>
    <mergeCell ref="C53:C54"/>
    <mergeCell ref="D53:D54"/>
    <mergeCell ref="E53:E54"/>
    <mergeCell ref="F29:F30"/>
    <mergeCell ref="F53:F54"/>
    <mergeCell ref="A5:B6"/>
    <mergeCell ref="C5:C6"/>
    <mergeCell ref="D5:D6"/>
    <mergeCell ref="E5:E6"/>
    <mergeCell ref="J5:J6"/>
    <mergeCell ref="G5:G6"/>
    <mergeCell ref="F5:F6"/>
    <mergeCell ref="A29:B30"/>
    <mergeCell ref="C29:C30"/>
    <mergeCell ref="D29:D30"/>
    <mergeCell ref="E29:E30"/>
    <mergeCell ref="J29:J30"/>
    <mergeCell ref="O5:O6"/>
    <mergeCell ref="H29:H30"/>
    <mergeCell ref="O29:O30"/>
    <mergeCell ref="H53:H54"/>
    <mergeCell ref="Q5:R5"/>
    <mergeCell ref="K29:K30"/>
    <mergeCell ref="L29:L30"/>
    <mergeCell ref="Q29:R29"/>
    <mergeCell ref="G29:G30"/>
    <mergeCell ref="N29:N30"/>
    <mergeCell ref="G53:G54"/>
    <mergeCell ref="K5:K6"/>
    <mergeCell ref="L5:L6"/>
    <mergeCell ref="M5:M6"/>
    <mergeCell ref="N5:N6"/>
    <mergeCell ref="M29:M30"/>
    <mergeCell ref="J53:J54"/>
    <mergeCell ref="H5:H6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N31:O48 N7:O24 Q31:R48 Q7:R24 G55:H72 J55:J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Q31:R48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J55:J72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74"/>
  <sheetViews>
    <sheetView showGridLines="0" topLeftCell="A7" workbookViewId="0">
      <selection activeCell="O60" sqref="O60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8" width="11.140625" customWidth="1"/>
    <col min="9" max="9" width="2.5703125" customWidth="1"/>
    <col min="10" max="15" width="10.140625" customWidth="1"/>
    <col min="16" max="16" width="2.5703125" customWidth="1"/>
    <col min="17" max="17" width="11.140625" customWidth="1"/>
    <col min="21" max="22" width="9.28515625" customWidth="1"/>
    <col min="23" max="23" width="1.85546875" customWidth="1"/>
    <col min="27" max="27" width="11.5703125" customWidth="1"/>
  </cols>
  <sheetData>
    <row r="1" spans="1:28" x14ac:dyDescent="0.25">
      <c r="A1" s="1" t="s">
        <v>67</v>
      </c>
    </row>
    <row r="2" spans="1:28" x14ac:dyDescent="0.25">
      <c r="A2" s="1"/>
    </row>
    <row r="3" spans="1:28" x14ac:dyDescent="0.25">
      <c r="A3" s="1" t="s">
        <v>29</v>
      </c>
      <c r="J3" s="1" t="s">
        <v>31</v>
      </c>
      <c r="Q3" s="1" t="str">
        <f>'6'!Q3</f>
        <v>VARIAÇÃO (JAN.-DEZ)</v>
      </c>
    </row>
    <row r="4" spans="1:28" ht="15.75" thickBot="1" x14ac:dyDescent="0.3"/>
    <row r="5" spans="1:28" ht="24" customHeight="1" x14ac:dyDescent="0.25">
      <c r="A5" s="477" t="s">
        <v>54</v>
      </c>
      <c r="B5" s="491"/>
      <c r="C5" s="479">
        <v>2016</v>
      </c>
      <c r="D5" s="481">
        <v>2017</v>
      </c>
      <c r="E5" s="481">
        <v>2018</v>
      </c>
      <c r="F5" s="481">
        <v>2019</v>
      </c>
      <c r="G5" s="481">
        <v>2020</v>
      </c>
      <c r="H5" s="475">
        <v>2021</v>
      </c>
      <c r="J5" s="487">
        <v>2016</v>
      </c>
      <c r="K5" s="481">
        <v>2017</v>
      </c>
      <c r="L5" s="481">
        <v>2018</v>
      </c>
      <c r="M5" s="481">
        <v>2019</v>
      </c>
      <c r="N5" s="481">
        <f>G5</f>
        <v>2020</v>
      </c>
      <c r="O5" s="475">
        <v>2021</v>
      </c>
      <c r="Q5" s="485" t="s">
        <v>93</v>
      </c>
      <c r="R5" s="486"/>
    </row>
    <row r="6" spans="1:28" ht="20.25" customHeight="1" thickBot="1" x14ac:dyDescent="0.3">
      <c r="A6" s="492"/>
      <c r="B6" s="493"/>
      <c r="C6" s="490"/>
      <c r="D6" s="489"/>
      <c r="E6" s="489"/>
      <c r="F6" s="482"/>
      <c r="G6" s="482">
        <v>2020</v>
      </c>
      <c r="H6" s="476">
        <v>2021</v>
      </c>
      <c r="J6" s="494"/>
      <c r="K6" s="489"/>
      <c r="L6" s="489"/>
      <c r="M6" s="489"/>
      <c r="N6" s="489">
        <v>2020</v>
      </c>
      <c r="O6" s="499">
        <v>2021</v>
      </c>
      <c r="Q6" s="121" t="s">
        <v>0</v>
      </c>
      <c r="R6" s="106" t="s">
        <v>45</v>
      </c>
    </row>
    <row r="7" spans="1:28" ht="20.100000000000001" customHeight="1" thickBot="1" x14ac:dyDescent="0.3">
      <c r="A7" s="20" t="s">
        <v>2</v>
      </c>
      <c r="B7" s="21"/>
      <c r="C7" s="25">
        <f>SUM(C8:C20)</f>
        <v>25537692</v>
      </c>
      <c r="D7" s="26">
        <f>SUM(D8:D20)</f>
        <v>27705328</v>
      </c>
      <c r="E7" s="26">
        <f>SUM(E8:E20)</f>
        <v>29031670</v>
      </c>
      <c r="F7" s="26">
        <f>SUM(F8:F20)</f>
        <v>33762788</v>
      </c>
      <c r="G7" s="26">
        <f t="shared" ref="G7:H7" si="0">SUM(G8:G20)</f>
        <v>17865067</v>
      </c>
      <c r="H7" s="420">
        <f t="shared" si="0"/>
        <v>15969180</v>
      </c>
      <c r="J7" s="95">
        <f t="shared" ref="J7:O7" si="1">C7/C24</f>
        <v>0.34702816082287186</v>
      </c>
      <c r="K7" s="32">
        <f t="shared" si="1"/>
        <v>0.34541445085493772</v>
      </c>
      <c r="L7" s="32">
        <f t="shared" si="1"/>
        <v>0.35678891536952334</v>
      </c>
      <c r="M7" s="32">
        <f t="shared" si="1"/>
        <v>0.37852559034829586</v>
      </c>
      <c r="N7" s="24">
        <f t="shared" si="1"/>
        <v>0.36209836849201055</v>
      </c>
      <c r="O7" s="33">
        <f t="shared" si="1"/>
        <v>0.38204850188506478</v>
      </c>
      <c r="Q7" s="134">
        <f t="shared" ref="Q7:Q24" si="2">(H7-G7)/G7</f>
        <v>-0.10612257989292735</v>
      </c>
      <c r="R7" s="133">
        <f>(O7-N7)*100</f>
        <v>1.9950133393054237</v>
      </c>
    </row>
    <row r="8" spans="1:28" ht="20.100000000000001" customHeight="1" x14ac:dyDescent="0.25">
      <c r="A8" s="70"/>
      <c r="B8" s="3" t="s">
        <v>10</v>
      </c>
      <c r="C8" s="27">
        <v>4702002</v>
      </c>
      <c r="D8" s="61">
        <v>5732995</v>
      </c>
      <c r="E8" s="61">
        <v>5593310</v>
      </c>
      <c r="F8" s="28">
        <v>6042471</v>
      </c>
      <c r="G8" s="324">
        <v>3393433</v>
      </c>
      <c r="H8" s="228">
        <v>3151092</v>
      </c>
      <c r="J8" s="125">
        <f t="shared" ref="J8:J20" si="3">C8/$C$7</f>
        <v>0.18412008414855971</v>
      </c>
      <c r="K8" s="34">
        <f t="shared" ref="K8:K20" si="4">D8/$D$7</f>
        <v>0.2069275267197703</v>
      </c>
      <c r="L8" s="34">
        <f t="shared" ref="L8:L20" si="5">E8/$E$7</f>
        <v>0.19266235803865228</v>
      </c>
      <c r="M8" s="235">
        <f t="shared" ref="M8:M20" si="6">F8/$F$7</f>
        <v>0.17896836600105417</v>
      </c>
      <c r="N8" s="235">
        <f t="shared" ref="N8:N20" si="7">G8/$G$7</f>
        <v>0.18994795821364677</v>
      </c>
      <c r="O8" s="35">
        <f t="shared" ref="O8:O20" si="8">H8/$H$7</f>
        <v>0.19732334409155636</v>
      </c>
      <c r="Q8" s="135">
        <f t="shared" si="2"/>
        <v>-7.1414700098690623E-2</v>
      </c>
      <c r="R8" s="136">
        <f t="shared" ref="R8:R24" si="9">(O8-N8)*100</f>
        <v>0.73753858779095904</v>
      </c>
    </row>
    <row r="9" spans="1:28" s="2" customFormat="1" ht="20.100000000000001" customHeight="1" x14ac:dyDescent="0.25">
      <c r="A9" s="71"/>
      <c r="B9" s="2" t="s">
        <v>21</v>
      </c>
      <c r="C9" s="27">
        <v>364939</v>
      </c>
      <c r="D9" s="61">
        <v>476985</v>
      </c>
      <c r="E9" s="61">
        <v>302334</v>
      </c>
      <c r="F9" s="28">
        <v>272418</v>
      </c>
      <c r="G9" s="324">
        <v>154593</v>
      </c>
      <c r="H9" s="228">
        <v>145734</v>
      </c>
      <c r="J9" s="125">
        <f t="shared" si="3"/>
        <v>1.4290210720686897E-2</v>
      </c>
      <c r="K9" s="34">
        <f t="shared" si="4"/>
        <v>1.7216363581763046E-2</v>
      </c>
      <c r="L9" s="34">
        <f t="shared" si="5"/>
        <v>1.0413937606758412E-2</v>
      </c>
      <c r="M9" s="235">
        <f t="shared" si="6"/>
        <v>8.0685872268605307E-3</v>
      </c>
      <c r="N9" s="235">
        <f t="shared" si="7"/>
        <v>8.6533680506208008E-3</v>
      </c>
      <c r="O9" s="35">
        <f t="shared" si="8"/>
        <v>9.1259538686394668E-3</v>
      </c>
      <c r="Q9" s="135">
        <f t="shared" si="2"/>
        <v>-5.7305311365973881E-2</v>
      </c>
      <c r="R9" s="136">
        <f t="shared" si="9"/>
        <v>4.7258581801866602E-2</v>
      </c>
      <c r="S9"/>
      <c r="T9"/>
      <c r="U9"/>
      <c r="V9"/>
      <c r="W9"/>
      <c r="X9"/>
      <c r="Y9"/>
      <c r="Z9"/>
      <c r="AA9"/>
      <c r="AB9"/>
    </row>
    <row r="10" spans="1:28" s="2" customFormat="1" ht="20.100000000000001" customHeight="1" x14ac:dyDescent="0.25">
      <c r="A10" s="71"/>
      <c r="B10" s="2" t="s">
        <v>15</v>
      </c>
      <c r="C10" s="27">
        <v>3467330</v>
      </c>
      <c r="D10" s="61">
        <v>4379112</v>
      </c>
      <c r="E10" s="61">
        <v>4100973</v>
      </c>
      <c r="F10" s="28">
        <v>4526694</v>
      </c>
      <c r="G10" s="324">
        <v>2630040</v>
      </c>
      <c r="H10" s="228">
        <v>2606893</v>
      </c>
      <c r="J10" s="125">
        <f t="shared" si="3"/>
        <v>0.13577303696825851</v>
      </c>
      <c r="K10" s="34">
        <f t="shared" si="4"/>
        <v>0.15806028356711749</v>
      </c>
      <c r="L10" s="34">
        <f t="shared" si="5"/>
        <v>0.14125859793804491</v>
      </c>
      <c r="M10" s="235">
        <f t="shared" si="6"/>
        <v>0.1340734657339317</v>
      </c>
      <c r="N10" s="235">
        <f t="shared" si="7"/>
        <v>0.14721691220077707</v>
      </c>
      <c r="O10" s="35">
        <f t="shared" si="8"/>
        <v>0.1632452636891813</v>
      </c>
      <c r="Q10" s="135">
        <f t="shared" si="2"/>
        <v>-8.8010068287934784E-3</v>
      </c>
      <c r="R10" s="136">
        <f t="shared" si="9"/>
        <v>1.6028351488404229</v>
      </c>
      <c r="S10"/>
      <c r="T10"/>
      <c r="U10"/>
      <c r="V10"/>
      <c r="W10"/>
      <c r="X10"/>
      <c r="Y10"/>
      <c r="Z10"/>
      <c r="AA10"/>
      <c r="AB10"/>
    </row>
    <row r="11" spans="1:28" s="2" customFormat="1" ht="20.100000000000001" customHeight="1" x14ac:dyDescent="0.25">
      <c r="A11" s="71"/>
      <c r="B11" s="2" t="s">
        <v>8</v>
      </c>
      <c r="C11" s="27">
        <v>39672</v>
      </c>
      <c r="D11" s="61">
        <v>46278</v>
      </c>
      <c r="E11" s="61">
        <v>123104</v>
      </c>
      <c r="F11" s="28">
        <v>114133</v>
      </c>
      <c r="G11" s="324">
        <v>23134</v>
      </c>
      <c r="H11" s="228">
        <v>3175</v>
      </c>
      <c r="J11" s="125">
        <f t="shared" si="3"/>
        <v>1.5534684966832554E-3</v>
      </c>
      <c r="K11" s="34">
        <f t="shared" si="4"/>
        <v>1.6703646316694031E-3</v>
      </c>
      <c r="L11" s="34">
        <f t="shared" si="5"/>
        <v>4.2403347792255835E-3</v>
      </c>
      <c r="M11" s="235">
        <f t="shared" si="6"/>
        <v>3.3804376581696985E-3</v>
      </c>
      <c r="N11" s="235">
        <f t="shared" si="7"/>
        <v>1.294929372501094E-3</v>
      </c>
      <c r="O11" s="35">
        <f t="shared" si="8"/>
        <v>1.988204779456428E-4</v>
      </c>
      <c r="Q11" s="135">
        <f t="shared" si="2"/>
        <v>-0.86275611653842832</v>
      </c>
      <c r="R11" s="136">
        <f t="shared" si="9"/>
        <v>-0.10961088945554512</v>
      </c>
      <c r="S11"/>
      <c r="T11"/>
      <c r="U11"/>
      <c r="V11"/>
      <c r="W11"/>
      <c r="X11"/>
      <c r="Y11"/>
      <c r="Z11"/>
      <c r="AA11"/>
      <c r="AB11"/>
    </row>
    <row r="12" spans="1:28" s="2" customFormat="1" ht="20.100000000000001" customHeight="1" x14ac:dyDescent="0.25">
      <c r="A12" s="71"/>
      <c r="B12" s="2" t="s">
        <v>19</v>
      </c>
      <c r="C12" s="27">
        <v>21660</v>
      </c>
      <c r="D12" s="61">
        <v>12633</v>
      </c>
      <c r="E12" s="61">
        <v>10045</v>
      </c>
      <c r="F12" s="28">
        <v>19629</v>
      </c>
      <c r="G12" s="324">
        <v>44990</v>
      </c>
      <c r="H12" s="228">
        <v>19703</v>
      </c>
      <c r="J12" s="125">
        <f t="shared" si="3"/>
        <v>8.4815808726959347E-4</v>
      </c>
      <c r="K12" s="34">
        <f t="shared" si="4"/>
        <v>4.5597727628418622E-4</v>
      </c>
      <c r="L12" s="34">
        <f t="shared" si="5"/>
        <v>3.4600145289609587E-4</v>
      </c>
      <c r="M12" s="235">
        <f t="shared" si="6"/>
        <v>5.8137971307345828E-4</v>
      </c>
      <c r="N12" s="235">
        <f t="shared" si="7"/>
        <v>2.5183224893587019E-3</v>
      </c>
      <c r="O12" s="35">
        <f t="shared" si="8"/>
        <v>1.2338141344765353E-3</v>
      </c>
      <c r="Q12" s="135">
        <f t="shared" si="2"/>
        <v>-0.56205823516336961</v>
      </c>
      <c r="R12" s="136">
        <f t="shared" si="9"/>
        <v>-0.12845083548821665</v>
      </c>
      <c r="S12"/>
      <c r="T12"/>
      <c r="U12"/>
      <c r="V12"/>
      <c r="W12"/>
      <c r="X12"/>
      <c r="Y12"/>
      <c r="Z12"/>
      <c r="AA12"/>
      <c r="AB12"/>
    </row>
    <row r="13" spans="1:28" s="2" customFormat="1" ht="20.100000000000001" customHeight="1" x14ac:dyDescent="0.25">
      <c r="A13" s="71"/>
      <c r="B13" s="2" t="s">
        <v>13</v>
      </c>
      <c r="C13" s="27">
        <v>20984</v>
      </c>
      <c r="D13" s="61">
        <v>45120</v>
      </c>
      <c r="E13" s="61">
        <v>98963</v>
      </c>
      <c r="F13" s="28">
        <v>77778</v>
      </c>
      <c r="G13" s="324">
        <v>28035</v>
      </c>
      <c r="H13" s="228">
        <v>24563</v>
      </c>
      <c r="J13" s="125">
        <f t="shared" si="3"/>
        <v>8.2168741012304477E-4</v>
      </c>
      <c r="K13" s="34">
        <f t="shared" si="4"/>
        <v>1.6285676170301972E-3</v>
      </c>
      <c r="L13" s="34">
        <f t="shared" si="5"/>
        <v>3.4087946025840058E-3</v>
      </c>
      <c r="M13" s="235">
        <f t="shared" si="6"/>
        <v>2.3036604678499891E-3</v>
      </c>
      <c r="N13" s="235">
        <f t="shared" si="7"/>
        <v>1.5692636361229432E-3</v>
      </c>
      <c r="O13" s="35">
        <f t="shared" si="8"/>
        <v>1.5381503621350627E-3</v>
      </c>
      <c r="Q13" s="135">
        <f t="shared" si="2"/>
        <v>-0.12384519350811486</v>
      </c>
      <c r="R13" s="136">
        <f t="shared" si="9"/>
        <v>-3.1113273987880491E-3</v>
      </c>
      <c r="S13"/>
      <c r="T13"/>
      <c r="U13"/>
      <c r="V13"/>
      <c r="W13"/>
      <c r="X13"/>
      <c r="Y13"/>
      <c r="Z13"/>
      <c r="AA13"/>
      <c r="AB13"/>
    </row>
    <row r="14" spans="1:28" s="2" customFormat="1" ht="20.100000000000001" customHeight="1" x14ac:dyDescent="0.25">
      <c r="A14" s="71"/>
      <c r="B14" s="2" t="s">
        <v>20</v>
      </c>
      <c r="C14" s="27">
        <v>2635220</v>
      </c>
      <c r="D14" s="61">
        <v>1598559</v>
      </c>
      <c r="E14" s="61">
        <v>1978945</v>
      </c>
      <c r="F14" s="28">
        <v>2189491</v>
      </c>
      <c r="G14" s="324">
        <v>1189901</v>
      </c>
      <c r="H14" s="228">
        <v>958038</v>
      </c>
      <c r="J14" s="125">
        <f t="shared" si="3"/>
        <v>0.10318943465995283</v>
      </c>
      <c r="K14" s="34">
        <f t="shared" si="4"/>
        <v>5.7698613060996787E-2</v>
      </c>
      <c r="L14" s="34">
        <f t="shared" si="5"/>
        <v>6.8165041831902889E-2</v>
      </c>
      <c r="M14" s="235">
        <f t="shared" si="6"/>
        <v>6.4849235791783547E-2</v>
      </c>
      <c r="N14" s="235">
        <f t="shared" si="7"/>
        <v>6.6604899942440746E-2</v>
      </c>
      <c r="O14" s="35">
        <f t="shared" si="8"/>
        <v>5.9992936393728422E-2</v>
      </c>
      <c r="Q14" s="135">
        <f t="shared" si="2"/>
        <v>-0.19485906810734674</v>
      </c>
      <c r="R14" s="136">
        <f t="shared" si="9"/>
        <v>-0.66119635487123241</v>
      </c>
      <c r="S14"/>
      <c r="T14"/>
      <c r="U14"/>
      <c r="V14"/>
      <c r="W14"/>
      <c r="X14"/>
      <c r="Y14"/>
      <c r="Z14"/>
      <c r="AA14"/>
      <c r="AB14"/>
    </row>
    <row r="15" spans="1:28" s="2" customFormat="1" ht="20.100000000000001" customHeight="1" x14ac:dyDescent="0.25">
      <c r="A15" s="71"/>
      <c r="B15" s="2" t="s">
        <v>14</v>
      </c>
      <c r="C15" s="27">
        <v>116567</v>
      </c>
      <c r="D15" s="61">
        <v>165876</v>
      </c>
      <c r="E15" s="61">
        <v>524149</v>
      </c>
      <c r="F15" s="28">
        <v>593143</v>
      </c>
      <c r="G15" s="324">
        <v>450571</v>
      </c>
      <c r="H15" s="228">
        <v>361229</v>
      </c>
      <c r="J15" s="125">
        <f t="shared" si="3"/>
        <v>4.5645080221031718E-3</v>
      </c>
      <c r="K15" s="34">
        <f t="shared" si="4"/>
        <v>5.9871516410128769E-3</v>
      </c>
      <c r="L15" s="34">
        <f t="shared" si="5"/>
        <v>1.805438681274622E-2</v>
      </c>
      <c r="M15" s="235">
        <f t="shared" si="6"/>
        <v>1.7567950845765463E-2</v>
      </c>
      <c r="N15" s="235">
        <f t="shared" si="7"/>
        <v>2.5220784226557897E-2</v>
      </c>
      <c r="O15" s="35">
        <f t="shared" si="8"/>
        <v>2.2620385016638298E-2</v>
      </c>
      <c r="Q15" s="135">
        <f t="shared" si="2"/>
        <v>-0.19828617465393911</v>
      </c>
      <c r="R15" s="136">
        <f t="shared" si="9"/>
        <v>-0.26003992099195988</v>
      </c>
      <c r="S15"/>
      <c r="T15"/>
      <c r="U15"/>
      <c r="V15"/>
      <c r="W15"/>
      <c r="X15"/>
      <c r="Y15"/>
      <c r="Z15"/>
      <c r="AA15"/>
      <c r="AB15"/>
    </row>
    <row r="16" spans="1:28" s="2" customFormat="1" ht="20.100000000000001" customHeight="1" x14ac:dyDescent="0.25">
      <c r="A16" s="71"/>
      <c r="B16" s="2" t="s">
        <v>9</v>
      </c>
      <c r="C16" s="27">
        <v>911333</v>
      </c>
      <c r="D16" s="61">
        <v>970213</v>
      </c>
      <c r="E16" s="61">
        <v>1020274</v>
      </c>
      <c r="F16" s="28">
        <v>871643</v>
      </c>
      <c r="G16" s="324">
        <v>283746</v>
      </c>
      <c r="H16" s="228">
        <v>593832</v>
      </c>
      <c r="J16" s="125">
        <f t="shared" si="3"/>
        <v>3.5685801207094206E-2</v>
      </c>
      <c r="K16" s="34">
        <f t="shared" si="4"/>
        <v>3.5019004286828873E-2</v>
      </c>
      <c r="L16" s="34">
        <f t="shared" si="5"/>
        <v>3.5143482961882661E-2</v>
      </c>
      <c r="M16" s="235">
        <f t="shared" si="6"/>
        <v>2.581667722464152E-2</v>
      </c>
      <c r="N16" s="235">
        <f t="shared" si="7"/>
        <v>1.5882728007681136E-2</v>
      </c>
      <c r="O16" s="35">
        <f t="shared" si="8"/>
        <v>3.7186129782493527E-2</v>
      </c>
      <c r="Q16" s="135">
        <f t="shared" si="2"/>
        <v>1.0928295024423251</v>
      </c>
      <c r="R16" s="136">
        <f t="shared" si="9"/>
        <v>2.1303401774812389</v>
      </c>
      <c r="S16"/>
      <c r="T16"/>
      <c r="U16"/>
      <c r="V16"/>
      <c r="W16"/>
      <c r="X16"/>
      <c r="Y16"/>
      <c r="Z16"/>
      <c r="AA16"/>
      <c r="AB16"/>
    </row>
    <row r="17" spans="1:28" s="2" customFormat="1" ht="20.25" customHeight="1" x14ac:dyDescent="0.25">
      <c r="A17" s="71"/>
      <c r="B17" s="2" t="s">
        <v>12</v>
      </c>
      <c r="C17" s="27">
        <v>1445066</v>
      </c>
      <c r="D17" s="61">
        <v>1634472</v>
      </c>
      <c r="E17" s="61">
        <v>1559489</v>
      </c>
      <c r="F17" s="28">
        <v>3756785</v>
      </c>
      <c r="G17" s="324">
        <v>2133360</v>
      </c>
      <c r="H17" s="228">
        <v>1792914</v>
      </c>
      <c r="J17" s="125">
        <f t="shared" si="3"/>
        <v>5.6585614706293738E-2</v>
      </c>
      <c r="K17" s="34">
        <f t="shared" si="4"/>
        <v>5.8994861926918891E-2</v>
      </c>
      <c r="L17" s="34">
        <f t="shared" si="5"/>
        <v>5.3716820286259799E-2</v>
      </c>
      <c r="M17" s="235">
        <f t="shared" si="6"/>
        <v>0.11126998753775903</v>
      </c>
      <c r="N17" s="235">
        <f t="shared" si="7"/>
        <v>0.11941516927980175</v>
      </c>
      <c r="O17" s="35">
        <f t="shared" si="8"/>
        <v>0.1122733916206092</v>
      </c>
      <c r="Q17" s="135">
        <f t="shared" si="2"/>
        <v>-0.15958206772415345</v>
      </c>
      <c r="R17" s="136">
        <f t="shared" si="9"/>
        <v>-0.71417776591925497</v>
      </c>
      <c r="S17"/>
      <c r="T17"/>
      <c r="U17"/>
      <c r="V17"/>
      <c r="W17"/>
      <c r="X17"/>
      <c r="Y17"/>
      <c r="Z17"/>
      <c r="AA17"/>
      <c r="AB17"/>
    </row>
    <row r="18" spans="1:28" s="2" customFormat="1" ht="20.100000000000001" customHeight="1" x14ac:dyDescent="0.25">
      <c r="A18" s="71"/>
      <c r="B18" s="2" t="s">
        <v>11</v>
      </c>
      <c r="C18" s="27">
        <v>1651293</v>
      </c>
      <c r="D18" s="61">
        <v>1613259</v>
      </c>
      <c r="E18" s="61">
        <v>1717556</v>
      </c>
      <c r="F18" s="28">
        <v>2470653</v>
      </c>
      <c r="G18" s="324">
        <v>1398091</v>
      </c>
      <c r="H18" s="228">
        <v>1173178</v>
      </c>
      <c r="J18" s="125">
        <f t="shared" si="3"/>
        <v>6.4661011652893299E-2</v>
      </c>
      <c r="K18" s="34">
        <f t="shared" si="4"/>
        <v>5.8229196925587742E-2</v>
      </c>
      <c r="L18" s="34">
        <f t="shared" si="5"/>
        <v>5.9161460570473556E-2</v>
      </c>
      <c r="M18" s="235">
        <f t="shared" si="6"/>
        <v>7.3176806370374395E-2</v>
      </c>
      <c r="N18" s="235">
        <f t="shared" si="7"/>
        <v>7.8258368692376026E-2</v>
      </c>
      <c r="O18" s="35">
        <f t="shared" si="8"/>
        <v>7.3465137220571131E-2</v>
      </c>
      <c r="Q18" s="135">
        <f t="shared" si="2"/>
        <v>-0.1608715026418166</v>
      </c>
      <c r="R18" s="136">
        <f t="shared" si="9"/>
        <v>-0.47932314718048957</v>
      </c>
      <c r="S18"/>
      <c r="T18"/>
      <c r="U18"/>
      <c r="V18"/>
      <c r="W18"/>
      <c r="X18"/>
      <c r="Y18"/>
      <c r="Z18"/>
      <c r="AA18"/>
      <c r="AB18"/>
    </row>
    <row r="19" spans="1:28" s="2" customFormat="1" ht="20.100000000000001" customHeight="1" x14ac:dyDescent="0.25">
      <c r="A19" s="71"/>
      <c r="B19" s="2" t="s">
        <v>6</v>
      </c>
      <c r="C19" s="27">
        <v>9967668</v>
      </c>
      <c r="D19" s="61">
        <v>10737419</v>
      </c>
      <c r="E19" s="61">
        <v>11617205</v>
      </c>
      <c r="F19" s="28">
        <v>12516189</v>
      </c>
      <c r="G19" s="324">
        <v>6007550</v>
      </c>
      <c r="H19" s="228">
        <v>5041668</v>
      </c>
      <c r="J19" s="125">
        <f t="shared" si="3"/>
        <v>0.39031201410056948</v>
      </c>
      <c r="K19" s="34">
        <f t="shared" si="4"/>
        <v>0.38755790943893537</v>
      </c>
      <c r="L19" s="34">
        <f t="shared" si="5"/>
        <v>0.40015627760993427</v>
      </c>
      <c r="M19" s="235">
        <f t="shared" si="6"/>
        <v>0.37070958121112513</v>
      </c>
      <c r="N19" s="235">
        <f t="shared" si="7"/>
        <v>0.3362735779272476</v>
      </c>
      <c r="O19" s="35">
        <f t="shared" si="8"/>
        <v>0.31571239099315057</v>
      </c>
      <c r="Q19" s="135">
        <f t="shared" si="2"/>
        <v>-0.16077802099025393</v>
      </c>
      <c r="R19" s="136">
        <f t="shared" si="9"/>
        <v>-2.0561186934097031</v>
      </c>
      <c r="S19"/>
      <c r="T19"/>
      <c r="U19"/>
      <c r="V19"/>
      <c r="W19"/>
      <c r="X19"/>
      <c r="Y19"/>
      <c r="Z19"/>
      <c r="AA19"/>
      <c r="AB19"/>
    </row>
    <row r="20" spans="1:28" ht="20.100000000000001" customHeight="1" thickBot="1" x14ac:dyDescent="0.3">
      <c r="A20" s="71"/>
      <c r="B20" s="2" t="s">
        <v>7</v>
      </c>
      <c r="C20" s="72">
        <v>193958</v>
      </c>
      <c r="D20" s="73">
        <v>292407</v>
      </c>
      <c r="E20" s="73">
        <v>385323</v>
      </c>
      <c r="F20" s="28">
        <v>311761</v>
      </c>
      <c r="G20" s="324">
        <v>127623</v>
      </c>
      <c r="H20" s="228">
        <v>97161</v>
      </c>
      <c r="J20" s="125">
        <f t="shared" si="3"/>
        <v>7.5949698195122723E-3</v>
      </c>
      <c r="K20" s="34">
        <f t="shared" si="4"/>
        <v>1.0554179326084859E-2</v>
      </c>
      <c r="L20" s="34">
        <f t="shared" si="5"/>
        <v>1.3272505508639358E-2</v>
      </c>
      <c r="M20" s="235">
        <f t="shared" si="6"/>
        <v>9.2338642176114129E-3</v>
      </c>
      <c r="N20" s="235">
        <f t="shared" si="7"/>
        <v>7.143717960867429E-3</v>
      </c>
      <c r="O20" s="35">
        <f t="shared" si="8"/>
        <v>6.0842823488745194E-3</v>
      </c>
      <c r="Q20" s="137">
        <f t="shared" si="2"/>
        <v>-0.23868738393549752</v>
      </c>
      <c r="R20" s="138">
        <f t="shared" si="9"/>
        <v>-0.10594356119929095</v>
      </c>
    </row>
    <row r="21" spans="1:28" ht="20.100000000000001" customHeight="1" thickBot="1" x14ac:dyDescent="0.3">
      <c r="A21" s="22" t="s">
        <v>53</v>
      </c>
      <c r="B21" s="23"/>
      <c r="C21" s="29">
        <f>C22+C23</f>
        <v>48051990</v>
      </c>
      <c r="D21" s="62">
        <f>D22+D23</f>
        <v>52503615</v>
      </c>
      <c r="E21" s="62">
        <f>E22+E23</f>
        <v>52337646</v>
      </c>
      <c r="F21" s="30">
        <f>F22+F23</f>
        <v>55432735</v>
      </c>
      <c r="G21" s="412">
        <f t="shared" ref="G21:H21" si="10">G22+G23</f>
        <v>31472540</v>
      </c>
      <c r="H21" s="215">
        <f t="shared" si="10"/>
        <v>25829649</v>
      </c>
      <c r="J21" s="36">
        <f t="shared" ref="J21:O21" si="11">C21/C24</f>
        <v>0.65297183917712809</v>
      </c>
      <c r="K21" s="37">
        <f t="shared" si="11"/>
        <v>0.65458554914506228</v>
      </c>
      <c r="L21" s="37">
        <f t="shared" si="11"/>
        <v>0.64321108463047671</v>
      </c>
      <c r="M21" s="37">
        <f t="shared" si="11"/>
        <v>0.6214744096517042</v>
      </c>
      <c r="N21" s="238">
        <f t="shared" si="11"/>
        <v>0.6379016315079894</v>
      </c>
      <c r="O21" s="38">
        <f t="shared" si="11"/>
        <v>0.61795149811493522</v>
      </c>
      <c r="Q21" s="95">
        <f t="shared" si="2"/>
        <v>-0.17929569713788593</v>
      </c>
      <c r="R21" s="133">
        <f t="shared" si="9"/>
        <v>-1.9950133393054181</v>
      </c>
    </row>
    <row r="22" spans="1:28" s="2" customFormat="1" ht="20.100000000000001" customHeight="1" x14ac:dyDescent="0.25">
      <c r="A22" s="71"/>
      <c r="B22" s="2" t="s">
        <v>4</v>
      </c>
      <c r="C22" s="27">
        <v>360548</v>
      </c>
      <c r="D22" s="61">
        <v>232948</v>
      </c>
      <c r="E22" s="61">
        <v>124838</v>
      </c>
      <c r="F22" s="28">
        <v>118506</v>
      </c>
      <c r="G22" s="324">
        <v>127810</v>
      </c>
      <c r="H22" s="228">
        <v>210584</v>
      </c>
      <c r="J22" s="131">
        <f>C22/C24</f>
        <v>4.8994368531175333E-3</v>
      </c>
      <c r="K22" s="63">
        <f>D22/D24</f>
        <v>2.9042646778177838E-3</v>
      </c>
      <c r="L22" s="63">
        <f>E22/E24</f>
        <v>1.5342146909530369E-3</v>
      </c>
      <c r="M22" s="63">
        <f>F22/F21</f>
        <v>2.1378342598466411E-3</v>
      </c>
      <c r="N22" s="63">
        <f>G22/G24</f>
        <v>2.5905188307977726E-3</v>
      </c>
      <c r="O22" s="39">
        <f>H22/H24</f>
        <v>5.0380358741628859E-3</v>
      </c>
      <c r="Q22" s="139">
        <f t="shared" si="2"/>
        <v>0.64763320553947268</v>
      </c>
      <c r="R22" s="140">
        <f t="shared" si="9"/>
        <v>0.24475170433651133</v>
      </c>
      <c r="S22"/>
      <c r="T22"/>
      <c r="U22"/>
      <c r="V22"/>
      <c r="W22"/>
      <c r="X22"/>
      <c r="Y22"/>
      <c r="Z22"/>
      <c r="AA22"/>
      <c r="AB22"/>
    </row>
    <row r="23" spans="1:28" ht="20.100000000000001" customHeight="1" thickBot="1" x14ac:dyDescent="0.3">
      <c r="A23" s="71"/>
      <c r="B23" s="2" t="s">
        <v>3</v>
      </c>
      <c r="C23" s="72">
        <v>47691442</v>
      </c>
      <c r="D23" s="61">
        <v>52270667</v>
      </c>
      <c r="E23" s="61">
        <v>52212808</v>
      </c>
      <c r="F23" s="192">
        <v>55314229</v>
      </c>
      <c r="G23" s="324">
        <v>31344730</v>
      </c>
      <c r="H23" s="228">
        <v>25619065</v>
      </c>
      <c r="J23" s="131">
        <f>C23/C24</f>
        <v>0.64807240232401053</v>
      </c>
      <c r="K23" s="63">
        <f>D23/D24</f>
        <v>0.65168128446724449</v>
      </c>
      <c r="L23" s="63">
        <f>E23/E24</f>
        <v>0.64167686993952366</v>
      </c>
      <c r="M23" s="63">
        <f>F23/F21</f>
        <v>0.99786216574015341</v>
      </c>
      <c r="N23" s="236">
        <f>G23/G24</f>
        <v>0.63531111267719165</v>
      </c>
      <c r="O23" s="142">
        <f>H23/H24</f>
        <v>0.61291346224077237</v>
      </c>
      <c r="Q23" s="141">
        <f t="shared" si="2"/>
        <v>-0.18266754889896961</v>
      </c>
      <c r="R23" s="138">
        <f t="shared" si="9"/>
        <v>-2.2397650436419281</v>
      </c>
    </row>
    <row r="24" spans="1:28" ht="20.100000000000001" customHeight="1" thickBot="1" x14ac:dyDescent="0.3">
      <c r="A24" s="105" t="s">
        <v>5</v>
      </c>
      <c r="B24" s="130"/>
      <c r="C24" s="114">
        <f>C7+C21</f>
        <v>73589682</v>
      </c>
      <c r="D24" s="115">
        <f>D7+D21</f>
        <v>80208943</v>
      </c>
      <c r="E24" s="115">
        <f>E7+E21</f>
        <v>81369316</v>
      </c>
      <c r="F24" s="115">
        <f>F7+F21</f>
        <v>89195523</v>
      </c>
      <c r="G24" s="232">
        <f t="shared" ref="G24:H24" si="12">G7+G21</f>
        <v>49337607</v>
      </c>
      <c r="H24" s="229">
        <f t="shared" si="12"/>
        <v>41798829</v>
      </c>
      <c r="J24" s="120">
        <f>J7+J21</f>
        <v>1</v>
      </c>
      <c r="K24" s="116">
        <f>K7+K21</f>
        <v>1</v>
      </c>
      <c r="L24" s="116">
        <f>L7+L21</f>
        <v>1</v>
      </c>
      <c r="M24" s="116">
        <f>M7+M21</f>
        <v>1</v>
      </c>
      <c r="N24" s="239">
        <f t="shared" ref="N24:O24" si="13">N7+N21</f>
        <v>1</v>
      </c>
      <c r="O24" s="116">
        <f t="shared" si="13"/>
        <v>1</v>
      </c>
      <c r="Q24" s="123">
        <f t="shared" si="2"/>
        <v>-0.15279983076601181</v>
      </c>
      <c r="R24" s="117">
        <f t="shared" si="9"/>
        <v>0</v>
      </c>
    </row>
    <row r="27" spans="1:28" x14ac:dyDescent="0.25">
      <c r="A27" s="1" t="s">
        <v>30</v>
      </c>
      <c r="J27" s="1" t="s">
        <v>32</v>
      </c>
      <c r="Q27" s="1" t="str">
        <f>Q3</f>
        <v>VARIAÇÃO (JAN.-DEZ)</v>
      </c>
    </row>
    <row r="28" spans="1:28" ht="15" customHeight="1" thickBot="1" x14ac:dyDescent="0.3"/>
    <row r="29" spans="1:28" ht="24" customHeight="1" x14ac:dyDescent="0.25">
      <c r="A29" s="477" t="s">
        <v>44</v>
      </c>
      <c r="B29" s="491"/>
      <c r="C29" s="479">
        <v>2016</v>
      </c>
      <c r="D29" s="481">
        <v>2017</v>
      </c>
      <c r="E29" s="481">
        <v>2018</v>
      </c>
      <c r="F29" s="481">
        <v>2019</v>
      </c>
      <c r="G29" s="481">
        <f>G5</f>
        <v>2020</v>
      </c>
      <c r="H29" s="475">
        <v>2021</v>
      </c>
      <c r="J29" s="487">
        <v>2016</v>
      </c>
      <c r="K29" s="481">
        <v>2017</v>
      </c>
      <c r="L29" s="481">
        <v>2018</v>
      </c>
      <c r="M29" s="481">
        <v>2019</v>
      </c>
      <c r="N29" s="481">
        <f>G5</f>
        <v>2020</v>
      </c>
      <c r="O29" s="475">
        <v>2021</v>
      </c>
      <c r="Q29" s="485" t="s">
        <v>93</v>
      </c>
      <c r="R29" s="486"/>
    </row>
    <row r="30" spans="1:28" ht="20.25" customHeight="1" thickBot="1" x14ac:dyDescent="0.3">
      <c r="A30" s="492"/>
      <c r="B30" s="493"/>
      <c r="C30" s="490"/>
      <c r="D30" s="489"/>
      <c r="E30" s="489"/>
      <c r="F30" s="482"/>
      <c r="G30" s="482">
        <v>2020</v>
      </c>
      <c r="H30" s="476">
        <v>2021</v>
      </c>
      <c r="J30" s="494"/>
      <c r="K30" s="489"/>
      <c r="L30" s="489"/>
      <c r="M30" s="489"/>
      <c r="N30" s="489">
        <v>2020</v>
      </c>
      <c r="O30" s="499">
        <v>2021</v>
      </c>
      <c r="Q30" s="121" t="s">
        <v>1</v>
      </c>
      <c r="R30" s="106" t="s">
        <v>45</v>
      </c>
    </row>
    <row r="31" spans="1:28" ht="20.100000000000001" customHeight="1" thickBot="1" x14ac:dyDescent="0.3">
      <c r="A31" s="20" t="s">
        <v>2</v>
      </c>
      <c r="B31" s="21"/>
      <c r="C31" s="25">
        <f>SUM(C32:C44)</f>
        <v>251533440</v>
      </c>
      <c r="D31" s="26">
        <f>SUM(D32:D44)</f>
        <v>288451381</v>
      </c>
      <c r="E31" s="26">
        <f>SUM(E32:E44)</f>
        <v>313935902</v>
      </c>
      <c r="F31" s="26">
        <f>SUM(F32:F44)</f>
        <v>351270522</v>
      </c>
      <c r="G31" s="26">
        <f t="shared" ref="G31:H31" si="14">SUM(G32:G44)</f>
        <v>187039708</v>
      </c>
      <c r="H31" s="420">
        <f t="shared" si="14"/>
        <v>169258179</v>
      </c>
      <c r="J31" s="95">
        <f t="shared" ref="J31:O31" si="15">C31/C48</f>
        <v>0.54553688503952369</v>
      </c>
      <c r="K31" s="32">
        <f t="shared" si="15"/>
        <v>0.55703591779368744</v>
      </c>
      <c r="L31" s="32">
        <f t="shared" si="15"/>
        <v>0.58498826793826098</v>
      </c>
      <c r="M31" s="32">
        <f t="shared" si="15"/>
        <v>0.59688823341787156</v>
      </c>
      <c r="N31" s="24">
        <f t="shared" si="15"/>
        <v>0.58181254443991404</v>
      </c>
      <c r="O31" s="33">
        <f t="shared" si="15"/>
        <v>0.60335732072246173</v>
      </c>
      <c r="Q31" s="134">
        <f t="shared" ref="Q31:Q48" si="16">(H31-G31)/G31</f>
        <v>-9.5068203378503996E-2</v>
      </c>
      <c r="R31" s="133">
        <f>(O31-N31)*100</f>
        <v>2.1544776282547695</v>
      </c>
    </row>
    <row r="32" spans="1:28" ht="20.100000000000001" customHeight="1" x14ac:dyDescent="0.25">
      <c r="A32" s="70"/>
      <c r="B32" s="3" t="s">
        <v>10</v>
      </c>
      <c r="C32" s="27">
        <v>39218341</v>
      </c>
      <c r="D32" s="61">
        <v>48114799</v>
      </c>
      <c r="E32" s="61">
        <v>49046966</v>
      </c>
      <c r="F32" s="28">
        <v>53546140</v>
      </c>
      <c r="G32" s="324">
        <v>29556333</v>
      </c>
      <c r="H32" s="228">
        <v>27305620</v>
      </c>
      <c r="J32" s="125">
        <f t="shared" ref="J32:J44" si="17">C32/$C$31</f>
        <v>0.15591700650219709</v>
      </c>
      <c r="K32" s="34">
        <f t="shared" ref="K32:K44" si="18">D32/$D$31</f>
        <v>0.16680384345256438</v>
      </c>
      <c r="L32" s="34">
        <f t="shared" ref="L32:L44" si="19">E32/$E$31</f>
        <v>0.15623242097362919</v>
      </c>
      <c r="M32" s="235">
        <f t="shared" ref="M32:M44" si="20">F32/$F$31</f>
        <v>0.15243562054432794</v>
      </c>
      <c r="N32" s="235">
        <f t="shared" ref="N32:N44" si="21">G32/$G$31</f>
        <v>0.15802170200137394</v>
      </c>
      <c r="O32" s="35">
        <f t="shared" ref="O32:O44" si="22">H32/$H$31</f>
        <v>0.16132526156978211</v>
      </c>
      <c r="Q32" s="135">
        <f t="shared" si="16"/>
        <v>-7.6149940522053261E-2</v>
      </c>
      <c r="R32" s="136">
        <f t="shared" ref="R32:R48" si="23">(O32-N32)*100</f>
        <v>0.33035595684081653</v>
      </c>
    </row>
    <row r="33" spans="1:18" ht="20.100000000000001" customHeight="1" x14ac:dyDescent="0.25">
      <c r="A33" s="71"/>
      <c r="B33" s="2" t="s">
        <v>21</v>
      </c>
      <c r="C33" s="27">
        <v>1924359</v>
      </c>
      <c r="D33" s="61">
        <v>2915898</v>
      </c>
      <c r="E33" s="61">
        <v>1715135</v>
      </c>
      <c r="F33" s="28">
        <v>1891261</v>
      </c>
      <c r="G33" s="324">
        <v>999405</v>
      </c>
      <c r="H33" s="228">
        <v>823510</v>
      </c>
      <c r="I33" s="2"/>
      <c r="J33" s="125">
        <f t="shared" si="17"/>
        <v>7.6505096101735018E-3</v>
      </c>
      <c r="K33" s="34">
        <f t="shared" si="18"/>
        <v>1.010880235653994E-2</v>
      </c>
      <c r="L33" s="34">
        <f t="shared" si="19"/>
        <v>5.4633286255995018E-3</v>
      </c>
      <c r="M33" s="235">
        <f t="shared" si="20"/>
        <v>5.3840583867723465E-3</v>
      </c>
      <c r="N33" s="235">
        <f t="shared" si="21"/>
        <v>5.3432771612325226E-3</v>
      </c>
      <c r="O33" s="35">
        <f t="shared" si="22"/>
        <v>4.8654074199864809E-3</v>
      </c>
      <c r="P33" s="2"/>
      <c r="Q33" s="135">
        <f t="shared" si="16"/>
        <v>-0.17599971983330082</v>
      </c>
      <c r="R33" s="136">
        <f t="shared" si="23"/>
        <v>-4.778697412460417E-2</v>
      </c>
    </row>
    <row r="34" spans="1:18" ht="20.100000000000001" customHeight="1" x14ac:dyDescent="0.25">
      <c r="A34" s="71"/>
      <c r="B34" s="2" t="s">
        <v>15</v>
      </c>
      <c r="C34" s="27">
        <v>45568148</v>
      </c>
      <c r="D34" s="61">
        <v>61332118</v>
      </c>
      <c r="E34" s="61">
        <v>64429780</v>
      </c>
      <c r="F34" s="28">
        <v>74767147</v>
      </c>
      <c r="G34" s="324">
        <v>44240396</v>
      </c>
      <c r="H34" s="228">
        <v>41900714</v>
      </c>
      <c r="I34" s="2"/>
      <c r="J34" s="125">
        <f t="shared" si="17"/>
        <v>0.181161391503253</v>
      </c>
      <c r="K34" s="34">
        <f t="shared" si="18"/>
        <v>0.21262549614903734</v>
      </c>
      <c r="L34" s="34">
        <f t="shared" si="19"/>
        <v>0.20523227700156449</v>
      </c>
      <c r="M34" s="235">
        <f t="shared" si="20"/>
        <v>0.21284776921873336</v>
      </c>
      <c r="N34" s="235">
        <f t="shared" si="21"/>
        <v>0.23652943256305767</v>
      </c>
      <c r="O34" s="35">
        <f t="shared" si="22"/>
        <v>0.24755503248088237</v>
      </c>
      <c r="P34" s="2"/>
      <c r="Q34" s="135">
        <f t="shared" si="16"/>
        <v>-5.2885647768614007E-2</v>
      </c>
      <c r="R34" s="136">
        <f t="shared" si="23"/>
        <v>1.1025599917824702</v>
      </c>
    </row>
    <row r="35" spans="1:18" ht="20.100000000000001" customHeight="1" x14ac:dyDescent="0.25">
      <c r="A35" s="71"/>
      <c r="B35" s="2" t="s">
        <v>8</v>
      </c>
      <c r="C35" s="27">
        <v>253854</v>
      </c>
      <c r="D35" s="61">
        <v>145443</v>
      </c>
      <c r="E35" s="61">
        <v>425755</v>
      </c>
      <c r="F35" s="28">
        <v>319658</v>
      </c>
      <c r="G35" s="324">
        <v>70775</v>
      </c>
      <c r="H35" s="228">
        <v>22910</v>
      </c>
      <c r="I35" s="2"/>
      <c r="J35" s="125">
        <f t="shared" si="17"/>
        <v>1.0092256520643935E-3</v>
      </c>
      <c r="K35" s="34">
        <f t="shared" si="18"/>
        <v>5.0422015486901062E-4</v>
      </c>
      <c r="L35" s="34">
        <f t="shared" si="19"/>
        <v>1.3561844863477896E-3</v>
      </c>
      <c r="M35" s="235">
        <f t="shared" si="20"/>
        <v>9.1000519536905522E-4</v>
      </c>
      <c r="N35" s="235">
        <f t="shared" si="21"/>
        <v>3.7839558646017563E-4</v>
      </c>
      <c r="O35" s="35">
        <f t="shared" si="22"/>
        <v>1.353553496519657E-4</v>
      </c>
      <c r="P35" s="2"/>
      <c r="Q35" s="135">
        <f t="shared" si="16"/>
        <v>-0.67629812787001065</v>
      </c>
      <c r="R35" s="136">
        <f t="shared" si="23"/>
        <v>-2.4304023680820994E-2</v>
      </c>
    </row>
    <row r="36" spans="1:18" ht="20.100000000000001" customHeight="1" x14ac:dyDescent="0.25">
      <c r="A36" s="71"/>
      <c r="B36" s="2" t="s">
        <v>19</v>
      </c>
      <c r="C36" s="27">
        <v>297926</v>
      </c>
      <c r="D36" s="61">
        <v>132592</v>
      </c>
      <c r="E36" s="61">
        <v>130092</v>
      </c>
      <c r="F36" s="28">
        <v>197628</v>
      </c>
      <c r="G36" s="324">
        <v>411712</v>
      </c>
      <c r="H36" s="228">
        <v>169419</v>
      </c>
      <c r="I36" s="2"/>
      <c r="J36" s="125">
        <f t="shared" si="17"/>
        <v>1.1844389358329453E-3</v>
      </c>
      <c r="K36" s="34">
        <f t="shared" si="18"/>
        <v>4.5966845275738165E-4</v>
      </c>
      <c r="L36" s="34">
        <f t="shared" si="19"/>
        <v>4.1439032353808326E-4</v>
      </c>
      <c r="M36" s="235">
        <f t="shared" si="20"/>
        <v>5.6260912209422453E-4</v>
      </c>
      <c r="N36" s="235">
        <f t="shared" si="21"/>
        <v>2.2012010412248931E-3</v>
      </c>
      <c r="O36" s="35">
        <f t="shared" si="22"/>
        <v>1.000950152015992E-3</v>
      </c>
      <c r="P36" s="2"/>
      <c r="Q36" s="135">
        <f t="shared" si="16"/>
        <v>-0.58850118529457485</v>
      </c>
      <c r="R36" s="136">
        <f t="shared" si="23"/>
        <v>-0.12002508892089012</v>
      </c>
    </row>
    <row r="37" spans="1:18" ht="20.100000000000001" customHeight="1" x14ac:dyDescent="0.25">
      <c r="A37" s="71"/>
      <c r="B37" s="2" t="s">
        <v>13</v>
      </c>
      <c r="C37" s="27">
        <v>450437</v>
      </c>
      <c r="D37" s="61">
        <v>664202</v>
      </c>
      <c r="E37" s="61">
        <v>1193621</v>
      </c>
      <c r="F37" s="28">
        <v>878489</v>
      </c>
      <c r="G37" s="324">
        <v>374089</v>
      </c>
      <c r="H37" s="228">
        <v>476828</v>
      </c>
      <c r="I37" s="2"/>
      <c r="J37" s="125">
        <f t="shared" si="17"/>
        <v>1.7907638841181514E-3</v>
      </c>
      <c r="K37" s="34">
        <f t="shared" si="18"/>
        <v>2.3026480154033305E-3</v>
      </c>
      <c r="L37" s="34">
        <f t="shared" si="19"/>
        <v>3.8021169047431852E-3</v>
      </c>
      <c r="M37" s="235">
        <f t="shared" si="20"/>
        <v>2.5008901828659567E-3</v>
      </c>
      <c r="N37" s="235">
        <f t="shared" si="21"/>
        <v>2.0000512404563849E-3</v>
      </c>
      <c r="O37" s="35">
        <f t="shared" si="22"/>
        <v>2.8171637129571149E-3</v>
      </c>
      <c r="P37" s="2"/>
      <c r="Q37" s="135">
        <f t="shared" si="16"/>
        <v>0.27463785355891246</v>
      </c>
      <c r="R37" s="136">
        <f t="shared" si="23"/>
        <v>8.1711247250073005E-2</v>
      </c>
    </row>
    <row r="38" spans="1:18" ht="20.100000000000001" customHeight="1" x14ac:dyDescent="0.25">
      <c r="A38" s="71"/>
      <c r="B38" s="2" t="s">
        <v>20</v>
      </c>
      <c r="C38" s="27">
        <v>22521987</v>
      </c>
      <c r="D38" s="61">
        <v>17563156</v>
      </c>
      <c r="E38" s="61">
        <v>16636857</v>
      </c>
      <c r="F38" s="28">
        <v>17822821</v>
      </c>
      <c r="G38" s="324">
        <v>9399875</v>
      </c>
      <c r="H38" s="228">
        <v>7266805</v>
      </c>
      <c r="I38" s="2"/>
      <c r="J38" s="125">
        <f t="shared" si="17"/>
        <v>8.9538738865098805E-2</v>
      </c>
      <c r="K38" s="34">
        <f t="shared" si="18"/>
        <v>6.0887751478645197E-2</v>
      </c>
      <c r="L38" s="34">
        <f t="shared" si="19"/>
        <v>5.2994438973086935E-2</v>
      </c>
      <c r="M38" s="235">
        <f t="shared" si="20"/>
        <v>5.0738162993363846E-2</v>
      </c>
      <c r="N38" s="235">
        <f t="shared" si="21"/>
        <v>5.0256039749591565E-2</v>
      </c>
      <c r="O38" s="35">
        <f t="shared" si="22"/>
        <v>4.2933257600508631E-2</v>
      </c>
      <c r="P38" s="2"/>
      <c r="Q38" s="135">
        <f t="shared" si="16"/>
        <v>-0.22692535804997407</v>
      </c>
      <c r="R38" s="136">
        <f t="shared" si="23"/>
        <v>-0.73227821490829337</v>
      </c>
    </row>
    <row r="39" spans="1:18" ht="20.100000000000001" customHeight="1" x14ac:dyDescent="0.25">
      <c r="A39" s="71"/>
      <c r="B39" s="2" t="s">
        <v>14</v>
      </c>
      <c r="C39" s="27">
        <v>1028353</v>
      </c>
      <c r="D39" s="61">
        <v>1315033</v>
      </c>
      <c r="E39" s="61">
        <v>2781088</v>
      </c>
      <c r="F39" s="28">
        <v>4402111</v>
      </c>
      <c r="G39" s="324">
        <v>3599185</v>
      </c>
      <c r="H39" s="228">
        <v>2632770</v>
      </c>
      <c r="I39" s="2"/>
      <c r="J39" s="125">
        <f t="shared" si="17"/>
        <v>4.0883351334915947E-3</v>
      </c>
      <c r="K39" s="34">
        <f t="shared" si="18"/>
        <v>4.5589415985496703E-3</v>
      </c>
      <c r="L39" s="34">
        <f t="shared" si="19"/>
        <v>8.8587765282098895E-3</v>
      </c>
      <c r="M39" s="235">
        <f t="shared" si="20"/>
        <v>1.2531968167827074E-2</v>
      </c>
      <c r="N39" s="235">
        <f t="shared" si="21"/>
        <v>1.924289253060639E-2</v>
      </c>
      <c r="O39" s="35">
        <f t="shared" si="22"/>
        <v>1.5554757918079693E-2</v>
      </c>
      <c r="P39" s="2"/>
      <c r="Q39" s="135">
        <f t="shared" si="16"/>
        <v>-0.26850939865552897</v>
      </c>
      <c r="R39" s="136">
        <f t="shared" si="23"/>
        <v>-0.36881346125266967</v>
      </c>
    </row>
    <row r="40" spans="1:18" ht="20.100000000000001" customHeight="1" x14ac:dyDescent="0.25">
      <c r="A40" s="71"/>
      <c r="B40" s="2" t="s">
        <v>9</v>
      </c>
      <c r="C40" s="27">
        <v>7851825</v>
      </c>
      <c r="D40" s="61">
        <v>8951873</v>
      </c>
      <c r="E40" s="61">
        <v>10247540</v>
      </c>
      <c r="F40" s="28">
        <v>8485256</v>
      </c>
      <c r="G40" s="324">
        <v>3393417</v>
      </c>
      <c r="H40" s="228">
        <v>6629166</v>
      </c>
      <c r="I40" s="2"/>
      <c r="J40" s="125">
        <f t="shared" si="17"/>
        <v>3.121582959307518E-2</v>
      </c>
      <c r="K40" s="34">
        <f t="shared" si="18"/>
        <v>3.1034252527984949E-2</v>
      </c>
      <c r="L40" s="34">
        <f t="shared" si="19"/>
        <v>3.2642141069930894E-2</v>
      </c>
      <c r="M40" s="235">
        <f t="shared" si="20"/>
        <v>2.4155901131948671E-2</v>
      </c>
      <c r="N40" s="235">
        <f t="shared" si="21"/>
        <v>1.8142762498324687E-2</v>
      </c>
      <c r="O40" s="35">
        <f t="shared" si="22"/>
        <v>3.9166000952899301E-2</v>
      </c>
      <c r="P40" s="2"/>
      <c r="Q40" s="135">
        <f t="shared" si="16"/>
        <v>0.9535370984467868</v>
      </c>
      <c r="R40" s="136">
        <f t="shared" si="23"/>
        <v>2.1023238454574615</v>
      </c>
    </row>
    <row r="41" spans="1:18" ht="20.100000000000001" customHeight="1" x14ac:dyDescent="0.25">
      <c r="A41" s="71"/>
      <c r="B41" s="2" t="s">
        <v>12</v>
      </c>
      <c r="C41" s="27">
        <v>9409422</v>
      </c>
      <c r="D41" s="61">
        <v>10124791</v>
      </c>
      <c r="E41" s="61">
        <v>9134337</v>
      </c>
      <c r="F41" s="28">
        <v>17452801</v>
      </c>
      <c r="G41" s="324">
        <v>10781989</v>
      </c>
      <c r="H41" s="228">
        <v>9303515</v>
      </c>
      <c r="I41" s="2"/>
      <c r="J41" s="125">
        <f t="shared" si="17"/>
        <v>3.7408234865312542E-2</v>
      </c>
      <c r="K41" s="34">
        <f t="shared" si="18"/>
        <v>3.5100511444595923E-2</v>
      </c>
      <c r="L41" s="34">
        <f t="shared" si="19"/>
        <v>2.9096184736462541E-2</v>
      </c>
      <c r="M41" s="235">
        <f t="shared" si="20"/>
        <v>4.9684786815103146E-2</v>
      </c>
      <c r="N41" s="235">
        <f t="shared" si="21"/>
        <v>5.7645454621860298E-2</v>
      </c>
      <c r="O41" s="35">
        <f t="shared" si="22"/>
        <v>5.4966413174042245E-2</v>
      </c>
      <c r="P41" s="2"/>
      <c r="Q41" s="135">
        <f t="shared" si="16"/>
        <v>-0.1371244211063469</v>
      </c>
      <c r="R41" s="136">
        <f t="shared" si="23"/>
        <v>-0.26790414478180535</v>
      </c>
    </row>
    <row r="42" spans="1:18" ht="20.100000000000001" customHeight="1" x14ac:dyDescent="0.25">
      <c r="A42" s="71"/>
      <c r="B42" s="2" t="s">
        <v>11</v>
      </c>
      <c r="C42" s="27">
        <v>15620227</v>
      </c>
      <c r="D42" s="61">
        <v>15852269</v>
      </c>
      <c r="E42" s="61">
        <v>16954742</v>
      </c>
      <c r="F42" s="28">
        <v>23629836</v>
      </c>
      <c r="G42" s="324">
        <v>12564521</v>
      </c>
      <c r="H42" s="228">
        <v>11170767</v>
      </c>
      <c r="I42" s="2"/>
      <c r="J42" s="125">
        <f t="shared" si="17"/>
        <v>6.2100001494831067E-2</v>
      </c>
      <c r="K42" s="34">
        <f t="shared" si="18"/>
        <v>5.4956467689783739E-2</v>
      </c>
      <c r="L42" s="34">
        <f t="shared" si="19"/>
        <v>5.4007018286172319E-2</v>
      </c>
      <c r="M42" s="235">
        <f t="shared" si="20"/>
        <v>6.7269624178712045E-2</v>
      </c>
      <c r="N42" s="235">
        <f t="shared" si="21"/>
        <v>6.7175687635269404E-2</v>
      </c>
      <c r="O42" s="35">
        <f t="shared" si="22"/>
        <v>6.5998388178334352E-2</v>
      </c>
      <c r="P42" s="2"/>
      <c r="Q42" s="135">
        <f t="shared" si="16"/>
        <v>-0.11092774646960278</v>
      </c>
      <c r="R42" s="136">
        <f t="shared" si="23"/>
        <v>-0.1177299456935052</v>
      </c>
    </row>
    <row r="43" spans="1:18" ht="20.100000000000001" customHeight="1" x14ac:dyDescent="0.25">
      <c r="A43" s="71"/>
      <c r="B43" s="2" t="s">
        <v>6</v>
      </c>
      <c r="C43" s="27">
        <v>104024643</v>
      </c>
      <c r="D43" s="61">
        <v>116913448</v>
      </c>
      <c r="E43" s="61">
        <v>134343737</v>
      </c>
      <c r="F43" s="28">
        <v>142506462</v>
      </c>
      <c r="G43" s="324">
        <v>69368983</v>
      </c>
      <c r="H43" s="228">
        <v>59730240</v>
      </c>
      <c r="I43" s="2"/>
      <c r="J43" s="125">
        <f t="shared" si="17"/>
        <v>0.41356188266657506</v>
      </c>
      <c r="K43" s="34">
        <f t="shared" si="18"/>
        <v>0.40531422520733223</v>
      </c>
      <c r="L43" s="34">
        <f t="shared" si="19"/>
        <v>0.42793365188286109</v>
      </c>
      <c r="M43" s="235">
        <f t="shared" si="20"/>
        <v>0.40568864471924004</v>
      </c>
      <c r="N43" s="235">
        <f t="shared" si="21"/>
        <v>0.37087837519506822</v>
      </c>
      <c r="O43" s="35">
        <f t="shared" si="22"/>
        <v>0.35289426102120597</v>
      </c>
      <c r="P43" s="2"/>
      <c r="Q43" s="135">
        <f t="shared" si="16"/>
        <v>-0.13894888728583493</v>
      </c>
      <c r="R43" s="136">
        <f t="shared" si="23"/>
        <v>-1.7984114173862253</v>
      </c>
    </row>
    <row r="44" spans="1:18" ht="20.100000000000001" customHeight="1" thickBot="1" x14ac:dyDescent="0.3">
      <c r="A44" s="71"/>
      <c r="B44" s="2" t="s">
        <v>7</v>
      </c>
      <c r="C44" s="72">
        <v>3363918</v>
      </c>
      <c r="D44" s="73">
        <v>4425759</v>
      </c>
      <c r="E44" s="73">
        <v>6896252</v>
      </c>
      <c r="F44" s="28">
        <v>5370912</v>
      </c>
      <c r="G44" s="324">
        <v>2279028</v>
      </c>
      <c r="H44" s="228">
        <v>1825915</v>
      </c>
      <c r="J44" s="125">
        <f t="shared" si="17"/>
        <v>1.3373641293976658E-2</v>
      </c>
      <c r="K44" s="34">
        <f t="shared" si="18"/>
        <v>1.5343171471936895E-2</v>
      </c>
      <c r="L44" s="34">
        <f t="shared" si="19"/>
        <v>2.1967070207854086E-2</v>
      </c>
      <c r="M44" s="235">
        <f t="shared" si="20"/>
        <v>1.5289959343642277E-2</v>
      </c>
      <c r="N44" s="235">
        <f t="shared" si="21"/>
        <v>1.2184728175473841E-2</v>
      </c>
      <c r="O44" s="35">
        <f t="shared" si="22"/>
        <v>1.0787750469653818E-2</v>
      </c>
      <c r="Q44" s="137">
        <f t="shared" si="16"/>
        <v>-0.19881853140900418</v>
      </c>
      <c r="R44" s="138">
        <f t="shared" si="23"/>
        <v>-0.13969777058200228</v>
      </c>
    </row>
    <row r="45" spans="1:18" ht="20.100000000000001" customHeight="1" thickBot="1" x14ac:dyDescent="0.3">
      <c r="A45" s="22" t="s">
        <v>53</v>
      </c>
      <c r="B45" s="23"/>
      <c r="C45" s="29">
        <f>C46+C47</f>
        <v>209541598</v>
      </c>
      <c r="D45" s="62">
        <f>D46+D47</f>
        <v>229381261</v>
      </c>
      <c r="E45" s="62">
        <f>E46+E47</f>
        <v>222717428</v>
      </c>
      <c r="F45" s="30">
        <f>F46+F47</f>
        <v>237232488</v>
      </c>
      <c r="G45" s="412">
        <f t="shared" ref="G45:H45" si="24">G46+G47</f>
        <v>134437905</v>
      </c>
      <c r="H45" s="215">
        <f t="shared" si="24"/>
        <v>111269086</v>
      </c>
      <c r="J45" s="36">
        <f t="shared" ref="J45:O45" si="25">C45/C48</f>
        <v>0.45446311496047637</v>
      </c>
      <c r="K45" s="37">
        <f t="shared" si="25"/>
        <v>0.4429640822063125</v>
      </c>
      <c r="L45" s="37">
        <f t="shared" si="25"/>
        <v>0.41501173206173902</v>
      </c>
      <c r="M45" s="37">
        <f t="shared" si="25"/>
        <v>0.40311176658212844</v>
      </c>
      <c r="N45" s="238">
        <f t="shared" si="25"/>
        <v>0.41818745556008591</v>
      </c>
      <c r="O45" s="38">
        <f t="shared" si="25"/>
        <v>0.39664267927753832</v>
      </c>
      <c r="Q45" s="95">
        <f t="shared" si="16"/>
        <v>-0.17233844130492809</v>
      </c>
      <c r="R45" s="133">
        <f t="shared" si="23"/>
        <v>-2.1544776282547584</v>
      </c>
    </row>
    <row r="46" spans="1:18" ht="20.100000000000001" customHeight="1" x14ac:dyDescent="0.25">
      <c r="A46" s="71"/>
      <c r="B46" s="2" t="s">
        <v>4</v>
      </c>
      <c r="C46" s="27">
        <v>1132602</v>
      </c>
      <c r="D46" s="61">
        <v>1008306</v>
      </c>
      <c r="E46" s="61">
        <v>391823</v>
      </c>
      <c r="F46" s="28">
        <v>719973</v>
      </c>
      <c r="G46" s="324">
        <v>928991</v>
      </c>
      <c r="H46" s="228">
        <v>1314343</v>
      </c>
      <c r="I46" s="2"/>
      <c r="J46" s="131">
        <f t="shared" ref="J46:O46" si="26">C46/C45</f>
        <v>5.4051415604838516E-3</v>
      </c>
      <c r="K46" s="63">
        <f t="shared" si="26"/>
        <v>4.3957644822608241E-3</v>
      </c>
      <c r="L46" s="63">
        <f t="shared" si="26"/>
        <v>1.7592830678701983E-3</v>
      </c>
      <c r="M46" s="63">
        <f t="shared" si="26"/>
        <v>3.034883653877963E-3</v>
      </c>
      <c r="N46" s="63">
        <f t="shared" si="26"/>
        <v>6.9101865281224074E-3</v>
      </c>
      <c r="O46" s="39">
        <f t="shared" si="26"/>
        <v>1.1812292589515834E-2</v>
      </c>
      <c r="P46" s="2"/>
      <c r="Q46" s="139">
        <f t="shared" si="16"/>
        <v>0.41480703257620366</v>
      </c>
      <c r="R46" s="140">
        <f t="shared" si="23"/>
        <v>0.49021060613934264</v>
      </c>
    </row>
    <row r="47" spans="1:18" ht="20.100000000000001" customHeight="1" thickBot="1" x14ac:dyDescent="0.3">
      <c r="A47" s="71"/>
      <c r="B47" s="2" t="s">
        <v>3</v>
      </c>
      <c r="C47" s="72">
        <v>208408996</v>
      </c>
      <c r="D47" s="61">
        <v>228372955</v>
      </c>
      <c r="E47" s="61">
        <v>222325605</v>
      </c>
      <c r="F47" s="192">
        <v>236512515</v>
      </c>
      <c r="G47" s="324">
        <v>133508914</v>
      </c>
      <c r="H47" s="228">
        <v>109954743</v>
      </c>
      <c r="J47" s="131">
        <f t="shared" ref="J47:O47" si="27">C47/C45</f>
        <v>0.99459485843951612</v>
      </c>
      <c r="K47" s="63">
        <f t="shared" si="27"/>
        <v>0.99560423551773913</v>
      </c>
      <c r="L47" s="63">
        <f t="shared" si="27"/>
        <v>0.99824071693212979</v>
      </c>
      <c r="M47" s="63">
        <f t="shared" si="27"/>
        <v>0.99696511634612206</v>
      </c>
      <c r="N47" s="236">
        <f t="shared" si="27"/>
        <v>0.99308981347187764</v>
      </c>
      <c r="O47" s="142">
        <f t="shared" si="27"/>
        <v>0.98818770741048412</v>
      </c>
      <c r="Q47" s="141">
        <f t="shared" si="16"/>
        <v>-0.1764239577291446</v>
      </c>
      <c r="R47" s="138">
        <f t="shared" si="23"/>
        <v>-0.49021060613935186</v>
      </c>
    </row>
    <row r="48" spans="1:18" ht="20.100000000000001" customHeight="1" thickBot="1" x14ac:dyDescent="0.3">
      <c r="A48" s="105" t="s">
        <v>5</v>
      </c>
      <c r="B48" s="130"/>
      <c r="C48" s="114">
        <f>C31+C45</f>
        <v>461075038</v>
      </c>
      <c r="D48" s="115">
        <f>D31+D45</f>
        <v>517832642</v>
      </c>
      <c r="E48" s="115">
        <f>E31+E45</f>
        <v>536653330</v>
      </c>
      <c r="F48" s="115">
        <f>F31+F45</f>
        <v>588503010</v>
      </c>
      <c r="G48" s="232">
        <f t="shared" ref="G48:H48" si="28">G31+G45</f>
        <v>321477613</v>
      </c>
      <c r="H48" s="229">
        <f t="shared" si="28"/>
        <v>280527265</v>
      </c>
      <c r="J48" s="120">
        <f>J31+J45</f>
        <v>1</v>
      </c>
      <c r="K48" s="116">
        <f>K31+K45</f>
        <v>1</v>
      </c>
      <c r="L48" s="116">
        <f>L31+L45</f>
        <v>1</v>
      </c>
      <c r="M48" s="116">
        <f>M31+M45</f>
        <v>1</v>
      </c>
      <c r="N48" s="239">
        <f t="shared" ref="N48:O48" si="29">N31+N45</f>
        <v>1</v>
      </c>
      <c r="O48" s="116">
        <f t="shared" si="29"/>
        <v>1</v>
      </c>
      <c r="Q48" s="123">
        <f t="shared" si="16"/>
        <v>-0.12738164756747775</v>
      </c>
      <c r="R48" s="117">
        <f t="shared" si="23"/>
        <v>0</v>
      </c>
    </row>
    <row r="49" spans="1:10" ht="15" customHeight="1" x14ac:dyDescent="0.25"/>
    <row r="50" spans="1:10" ht="15" customHeight="1" x14ac:dyDescent="0.25"/>
    <row r="51" spans="1:10" ht="15" customHeight="1" x14ac:dyDescent="0.25">
      <c r="A51" s="1" t="s">
        <v>34</v>
      </c>
      <c r="J51" s="1" t="str">
        <f>Q3</f>
        <v>VARIAÇÃO (JAN.-DEZ)</v>
      </c>
    </row>
    <row r="52" spans="1:10" ht="15" customHeight="1" thickBot="1" x14ac:dyDescent="0.3"/>
    <row r="53" spans="1:10" ht="24" customHeight="1" x14ac:dyDescent="0.25">
      <c r="A53" s="477" t="s">
        <v>44</v>
      </c>
      <c r="B53" s="491"/>
      <c r="C53" s="479">
        <v>2016</v>
      </c>
      <c r="D53" s="481">
        <v>2017</v>
      </c>
      <c r="E53" s="481">
        <v>2018</v>
      </c>
      <c r="F53" s="481">
        <v>2019</v>
      </c>
      <c r="G53" s="481">
        <f>G5</f>
        <v>2020</v>
      </c>
      <c r="H53" s="475">
        <v>2021</v>
      </c>
      <c r="J53" s="483" t="s">
        <v>94</v>
      </c>
    </row>
    <row r="54" spans="1:10" ht="20.100000000000001" customHeight="1" thickBot="1" x14ac:dyDescent="0.3">
      <c r="A54" s="492"/>
      <c r="B54" s="493"/>
      <c r="C54" s="490">
        <v>2016</v>
      </c>
      <c r="D54" s="489">
        <v>2017</v>
      </c>
      <c r="E54" s="489">
        <v>2018</v>
      </c>
      <c r="F54" s="482"/>
      <c r="G54" s="482">
        <v>2020</v>
      </c>
      <c r="H54" s="476">
        <v>2021</v>
      </c>
      <c r="J54" s="484"/>
    </row>
    <row r="55" spans="1:10" ht="20.100000000000001" customHeight="1" thickBot="1" x14ac:dyDescent="0.3">
      <c r="A55" s="20" t="s">
        <v>2</v>
      </c>
      <c r="B55" s="21"/>
      <c r="C55" s="143">
        <f>C31/C7</f>
        <v>9.8494977541431705</v>
      </c>
      <c r="D55" s="144">
        <f t="shared" ref="D55" si="30">D31/D7</f>
        <v>10.411404658338641</v>
      </c>
      <c r="E55" s="144">
        <f>E31/E7</f>
        <v>10.813566770358026</v>
      </c>
      <c r="F55" s="144">
        <f>F31/F7</f>
        <v>10.404073324750314</v>
      </c>
      <c r="G55" s="144">
        <f t="shared" ref="G55:H55" si="31">G31/G7</f>
        <v>10.469577751933423</v>
      </c>
      <c r="H55" s="441">
        <f t="shared" si="31"/>
        <v>10.599052612595012</v>
      </c>
      <c r="J55" s="41">
        <f>(H55-G55)/G55</f>
        <v>1.2366770057911659E-2</v>
      </c>
    </row>
    <row r="56" spans="1:10" ht="20.100000000000001" customHeight="1" x14ac:dyDescent="0.25">
      <c r="A56" s="70"/>
      <c r="B56" s="3" t="s">
        <v>10</v>
      </c>
      <c r="C56" s="150">
        <f t="shared" ref="C56:E71" si="32">C32/C8</f>
        <v>8.3407750570927028</v>
      </c>
      <c r="D56" s="151">
        <f t="shared" si="32"/>
        <v>8.3926113663102786</v>
      </c>
      <c r="E56" s="151">
        <f t="shared" si="32"/>
        <v>8.7688624445989944</v>
      </c>
      <c r="F56" s="316">
        <f t="shared" ref="F56" si="33">F32/F8</f>
        <v>8.8616296213916463</v>
      </c>
      <c r="G56" s="434">
        <f t="shared" ref="G56:H56" si="34">G32/G8</f>
        <v>8.7098619598500981</v>
      </c>
      <c r="H56" s="317">
        <f t="shared" si="34"/>
        <v>8.665446772103131</v>
      </c>
      <c r="J56" s="313">
        <f t="shared" ref="J56:J72" si="35">(H56-G56)/G56</f>
        <v>-5.0994135098475874E-3</v>
      </c>
    </row>
    <row r="57" spans="1:10" ht="20.100000000000001" customHeight="1" x14ac:dyDescent="0.25">
      <c r="A57" s="71"/>
      <c r="B57" s="2" t="s">
        <v>21</v>
      </c>
      <c r="C57" s="150">
        <f t="shared" si="32"/>
        <v>5.2730976957792945</v>
      </c>
      <c r="D57" s="151">
        <f t="shared" si="32"/>
        <v>6.1131859492436869</v>
      </c>
      <c r="E57" s="151">
        <f t="shared" si="32"/>
        <v>5.6729808754556217</v>
      </c>
      <c r="F57" s="316">
        <f t="shared" ref="F57" si="36">F33/F9</f>
        <v>6.9424964576496411</v>
      </c>
      <c r="G57" s="434">
        <f t="shared" ref="G57:H57" si="37">G33/G9</f>
        <v>6.4647493741631248</v>
      </c>
      <c r="H57" s="317">
        <f t="shared" si="37"/>
        <v>5.6507746991093359</v>
      </c>
      <c r="J57" s="55">
        <f t="shared" si="35"/>
        <v>-0.12590970321400272</v>
      </c>
    </row>
    <row r="58" spans="1:10" ht="20.100000000000001" customHeight="1" x14ac:dyDescent="0.25">
      <c r="A58" s="71"/>
      <c r="B58" s="2" t="s">
        <v>15</v>
      </c>
      <c r="C58" s="150">
        <f t="shared" si="32"/>
        <v>13.142143378334337</v>
      </c>
      <c r="D58" s="151">
        <f t="shared" si="32"/>
        <v>14.005606159422275</v>
      </c>
      <c r="E58" s="151">
        <f t="shared" si="32"/>
        <v>15.710852034383059</v>
      </c>
      <c r="F58" s="316">
        <f t="shared" ref="F58" si="38">F34/F10</f>
        <v>16.516943049386594</v>
      </c>
      <c r="G58" s="434">
        <f t="shared" ref="G58:H58" si="39">G34/G10</f>
        <v>16.821187510456113</v>
      </c>
      <c r="H58" s="317">
        <f t="shared" si="39"/>
        <v>16.073047110103868</v>
      </c>
      <c r="J58" s="55">
        <f t="shared" si="35"/>
        <v>-4.4476075181208108E-2</v>
      </c>
    </row>
    <row r="59" spans="1:10" ht="20.100000000000001" customHeight="1" x14ac:dyDescent="0.25">
      <c r="A59" s="71"/>
      <c r="B59" s="2" t="s">
        <v>8</v>
      </c>
      <c r="C59" s="150">
        <f t="shared" si="32"/>
        <v>6.3988203266787655</v>
      </c>
      <c r="D59" s="151">
        <f t="shared" si="32"/>
        <v>3.142810838843511</v>
      </c>
      <c r="E59" s="151">
        <f t="shared" si="32"/>
        <v>3.4584985053288277</v>
      </c>
      <c r="F59" s="316">
        <f t="shared" ref="F59" si="40">F35/F11</f>
        <v>2.8007500021904268</v>
      </c>
      <c r="G59" s="434">
        <f t="shared" ref="G59:H59" si="41">G35/G11</f>
        <v>3.0593498746433818</v>
      </c>
      <c r="H59" s="317">
        <f t="shared" si="41"/>
        <v>7.2157480314960631</v>
      </c>
      <c r="J59" s="55">
        <f t="shared" si="35"/>
        <v>1.3585886960173781</v>
      </c>
    </row>
    <row r="60" spans="1:10" ht="20.100000000000001" customHeight="1" x14ac:dyDescent="0.25">
      <c r="A60" s="71"/>
      <c r="B60" s="2" t="s">
        <v>19</v>
      </c>
      <c r="C60" s="150">
        <f t="shared" si="32"/>
        <v>13.75466297322253</v>
      </c>
      <c r="D60" s="151">
        <f t="shared" si="32"/>
        <v>10.495685902002691</v>
      </c>
      <c r="E60" s="151">
        <f t="shared" si="32"/>
        <v>12.950920856147336</v>
      </c>
      <c r="F60" s="316">
        <f t="shared" ref="F60" si="42">F36/F12</f>
        <v>10.068164450557848</v>
      </c>
      <c r="G60" s="434">
        <f t="shared" ref="G60:H60" si="43">G36/G12</f>
        <v>9.1511891531451433</v>
      </c>
      <c r="H60" s="317">
        <f t="shared" si="43"/>
        <v>8.5986398010455254</v>
      </c>
      <c r="J60" s="55">
        <f t="shared" si="35"/>
        <v>-6.0380060214328971E-2</v>
      </c>
    </row>
    <row r="61" spans="1:10" ht="20.100000000000001" customHeight="1" x14ac:dyDescent="0.25">
      <c r="A61" s="71"/>
      <c r="B61" s="2" t="s">
        <v>13</v>
      </c>
      <c r="C61" s="150">
        <f t="shared" si="32"/>
        <v>21.465735798703776</v>
      </c>
      <c r="D61" s="151">
        <f t="shared" si="32"/>
        <v>14.720789007092199</v>
      </c>
      <c r="E61" s="151">
        <f t="shared" si="32"/>
        <v>12.061285530956013</v>
      </c>
      <c r="F61" s="316">
        <f t="shared" ref="F61" si="44">F37/F13</f>
        <v>11.294826300496284</v>
      </c>
      <c r="G61" s="434">
        <f t="shared" ref="G61:H61" si="45">G37/G13</f>
        <v>13.343641876226146</v>
      </c>
      <c r="H61" s="317">
        <f t="shared" si="45"/>
        <v>19.41244961934617</v>
      </c>
      <c r="J61" s="55">
        <f t="shared" si="35"/>
        <v>0.45480894941676947</v>
      </c>
    </row>
    <row r="62" spans="1:10" ht="20.100000000000001" customHeight="1" x14ac:dyDescent="0.25">
      <c r="A62" s="71"/>
      <c r="B62" s="2" t="s">
        <v>20</v>
      </c>
      <c r="C62" s="150">
        <f t="shared" si="32"/>
        <v>8.5465300809799558</v>
      </c>
      <c r="D62" s="151">
        <f t="shared" si="32"/>
        <v>10.986867547585044</v>
      </c>
      <c r="E62" s="151">
        <f t="shared" si="32"/>
        <v>8.4069324817011086</v>
      </c>
      <c r="F62" s="316">
        <f t="shared" ref="F62" si="46">F38/F14</f>
        <v>8.1401663674342579</v>
      </c>
      <c r="G62" s="434">
        <f t="shared" ref="G62:H62" si="47">G38/G14</f>
        <v>7.8997118247652534</v>
      </c>
      <c r="H62" s="317">
        <f t="shared" si="47"/>
        <v>7.5850905705201672</v>
      </c>
      <c r="J62" s="55">
        <f t="shared" si="35"/>
        <v>-3.9826928022711178E-2</v>
      </c>
    </row>
    <row r="63" spans="1:10" ht="20.100000000000001" customHeight="1" x14ac:dyDescent="0.25">
      <c r="A63" s="71"/>
      <c r="B63" s="2" t="s">
        <v>14</v>
      </c>
      <c r="C63" s="150">
        <f t="shared" si="32"/>
        <v>8.8219907864146805</v>
      </c>
      <c r="D63" s="151">
        <f t="shared" si="32"/>
        <v>7.9278075188695167</v>
      </c>
      <c r="E63" s="151">
        <f t="shared" si="32"/>
        <v>5.3059111054299448</v>
      </c>
      <c r="F63" s="316">
        <f t="shared" ref="F63" si="48">F39/F15</f>
        <v>7.4216689735864705</v>
      </c>
      <c r="G63" s="434">
        <f t="shared" ref="G63:H63" si="49">G39/G15</f>
        <v>7.9880529372729274</v>
      </c>
      <c r="H63" s="317">
        <f t="shared" si="49"/>
        <v>7.2883683203729488</v>
      </c>
      <c r="J63" s="55">
        <f t="shared" si="35"/>
        <v>-8.7591384583243226E-2</v>
      </c>
    </row>
    <row r="64" spans="1:10" ht="20.100000000000001" customHeight="1" x14ac:dyDescent="0.25">
      <c r="A64" s="71"/>
      <c r="B64" s="2" t="s">
        <v>9</v>
      </c>
      <c r="C64" s="150">
        <f t="shared" si="32"/>
        <v>8.6157584549226236</v>
      </c>
      <c r="D64" s="151">
        <f t="shared" si="32"/>
        <v>9.2267089803991489</v>
      </c>
      <c r="E64" s="151">
        <f t="shared" si="32"/>
        <v>10.043909773256988</v>
      </c>
      <c r="F64" s="316">
        <f t="shared" ref="F64" si="50">F40/F16</f>
        <v>9.7347836212761418</v>
      </c>
      <c r="G64" s="434">
        <f t="shared" ref="G64:H64" si="51">G40/G16</f>
        <v>11.959347444545473</v>
      </c>
      <c r="H64" s="317">
        <f t="shared" si="51"/>
        <v>11.163369437820798</v>
      </c>
      <c r="J64" s="55">
        <f t="shared" si="35"/>
        <v>-6.6556976491866413E-2</v>
      </c>
    </row>
    <row r="65" spans="1:34" ht="20.100000000000001" customHeight="1" x14ac:dyDescent="0.25">
      <c r="A65" s="71"/>
      <c r="B65" s="2" t="s">
        <v>12</v>
      </c>
      <c r="C65" s="150">
        <f t="shared" si="32"/>
        <v>6.5114133195300425</v>
      </c>
      <c r="D65" s="151">
        <f t="shared" si="32"/>
        <v>6.194533158108551</v>
      </c>
      <c r="E65" s="151">
        <f t="shared" si="32"/>
        <v>5.8572628598213905</v>
      </c>
      <c r="F65" s="316">
        <f t="shared" ref="F65" si="52">F41/F17</f>
        <v>4.6456746925895409</v>
      </c>
      <c r="G65" s="434">
        <f t="shared" ref="G65:H65" si="53">G41/G17</f>
        <v>5.0539941688228893</v>
      </c>
      <c r="H65" s="317">
        <f t="shared" si="53"/>
        <v>5.1890469927726599</v>
      </c>
      <c r="J65" s="55">
        <f t="shared" si="35"/>
        <v>2.6721998371681013E-2</v>
      </c>
    </row>
    <row r="66" spans="1:34" ht="20.100000000000001" customHeight="1" x14ac:dyDescent="0.25">
      <c r="A66" s="71"/>
      <c r="B66" s="2" t="s">
        <v>11</v>
      </c>
      <c r="C66" s="150">
        <f t="shared" si="32"/>
        <v>9.4593915192518825</v>
      </c>
      <c r="D66" s="151">
        <f t="shared" si="32"/>
        <v>9.8262393081334114</v>
      </c>
      <c r="E66" s="151">
        <f t="shared" si="32"/>
        <v>9.8714347596235577</v>
      </c>
      <c r="F66" s="316">
        <f t="shared" ref="F66" si="54">F42/F18</f>
        <v>9.5642067097241092</v>
      </c>
      <c r="G66" s="434">
        <f t="shared" ref="G66:H66" si="55">G42/G18</f>
        <v>8.986912153786843</v>
      </c>
      <c r="H66" s="317">
        <f t="shared" si="55"/>
        <v>9.5218006133766568</v>
      </c>
      <c r="J66" s="55">
        <f t="shared" si="35"/>
        <v>5.9518603324104621E-2</v>
      </c>
    </row>
    <row r="67" spans="1:34" s="1" customFormat="1" ht="20.100000000000001" customHeight="1" x14ac:dyDescent="0.25">
      <c r="A67" s="71"/>
      <c r="B67" s="2" t="s">
        <v>6</v>
      </c>
      <c r="C67" s="150">
        <f t="shared" si="32"/>
        <v>10.43620664331918</v>
      </c>
      <c r="D67" s="151">
        <f t="shared" si="32"/>
        <v>10.88841256916583</v>
      </c>
      <c r="E67" s="151">
        <f t="shared" si="32"/>
        <v>11.564204729106528</v>
      </c>
      <c r="F67" s="316">
        <f t="shared" ref="F67" si="56">F43/F19</f>
        <v>11.385771020236271</v>
      </c>
      <c r="G67" s="434">
        <f t="shared" ref="G67:H67" si="57">G43/G19</f>
        <v>11.546967232898602</v>
      </c>
      <c r="H67" s="317">
        <f t="shared" si="57"/>
        <v>11.847317197403717</v>
      </c>
      <c r="I67"/>
      <c r="J67" s="55">
        <f t="shared" si="35"/>
        <v>2.601115586864956E-2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E67"/>
      <c r="AF67"/>
      <c r="AG67"/>
      <c r="AH67"/>
    </row>
    <row r="68" spans="1:34" ht="20.100000000000001" customHeight="1" thickBot="1" x14ac:dyDescent="0.3">
      <c r="A68" s="71"/>
      <c r="B68" s="2" t="s">
        <v>7</v>
      </c>
      <c r="C68" s="154">
        <f t="shared" si="32"/>
        <v>17.343538291795131</v>
      </c>
      <c r="D68" s="155">
        <f t="shared" si="32"/>
        <v>15.135612348541587</v>
      </c>
      <c r="E68" s="155">
        <f t="shared" si="32"/>
        <v>17.897327696503972</v>
      </c>
      <c r="F68" s="316">
        <f t="shared" ref="F68" si="58">F44/F20</f>
        <v>17.227658366505111</v>
      </c>
      <c r="G68" s="434">
        <f t="shared" ref="G68:H68" si="59">G44/G20</f>
        <v>17.857502174372957</v>
      </c>
      <c r="H68" s="317">
        <f t="shared" si="59"/>
        <v>18.792674015294203</v>
      </c>
      <c r="J68" s="60">
        <f t="shared" si="35"/>
        <v>5.2368569343550046E-2</v>
      </c>
    </row>
    <row r="69" spans="1:34" ht="20.100000000000001" customHeight="1" thickBot="1" x14ac:dyDescent="0.3">
      <c r="A69" s="22" t="s">
        <v>53</v>
      </c>
      <c r="B69" s="23"/>
      <c r="C69" s="156">
        <f t="shared" si="32"/>
        <v>4.3607267461763808</v>
      </c>
      <c r="D69" s="157">
        <f t="shared" si="32"/>
        <v>4.3688660485568471</v>
      </c>
      <c r="E69" s="157">
        <f t="shared" si="32"/>
        <v>4.2553963546621869</v>
      </c>
      <c r="F69" s="168">
        <f t="shared" ref="F69" si="60">F45/F21</f>
        <v>4.2796460972023116</v>
      </c>
      <c r="G69" s="433">
        <f t="shared" ref="G69:H69" si="61">G45/G21</f>
        <v>4.2715937448963448</v>
      </c>
      <c r="H69" s="314">
        <f t="shared" si="61"/>
        <v>4.3078048021481052</v>
      </c>
      <c r="J69" s="41">
        <f t="shared" si="35"/>
        <v>8.4771772350835158E-3</v>
      </c>
    </row>
    <row r="70" spans="1:34" ht="20.100000000000001" customHeight="1" x14ac:dyDescent="0.25">
      <c r="A70" s="71"/>
      <c r="B70" s="2" t="s">
        <v>4</v>
      </c>
      <c r="C70" s="150">
        <f t="shared" si="32"/>
        <v>3.1413348569399915</v>
      </c>
      <c r="D70" s="151">
        <f t="shared" si="32"/>
        <v>4.3284595703762214</v>
      </c>
      <c r="E70" s="151">
        <f t="shared" si="32"/>
        <v>3.1386516925936014</v>
      </c>
      <c r="F70" s="316">
        <f t="shared" ref="F70" si="62">F46/F22</f>
        <v>6.0754139030935139</v>
      </c>
      <c r="G70" s="434">
        <f t="shared" ref="G70:H70" si="63">G46/G22</f>
        <v>7.2685314138173851</v>
      </c>
      <c r="H70" s="317">
        <f t="shared" si="63"/>
        <v>6.2414191011662803</v>
      </c>
      <c r="J70" s="313">
        <f t="shared" si="35"/>
        <v>-0.14130946874613179</v>
      </c>
    </row>
    <row r="71" spans="1:34" ht="20.100000000000001" customHeight="1" thickBot="1" x14ac:dyDescent="0.3">
      <c r="A71" s="71"/>
      <c r="B71" s="2" t="s">
        <v>3</v>
      </c>
      <c r="C71" s="154">
        <f t="shared" si="32"/>
        <v>4.3699453667179951</v>
      </c>
      <c r="D71" s="151">
        <f t="shared" si="32"/>
        <v>4.3690461229431028</v>
      </c>
      <c r="E71" s="151">
        <f t="shared" si="32"/>
        <v>4.2580664307500946</v>
      </c>
      <c r="F71" s="321">
        <f t="shared" ref="F71" si="64">F47/F23</f>
        <v>4.2757988184197595</v>
      </c>
      <c r="G71" s="434">
        <f t="shared" ref="G71:H71" si="65">G47/G23</f>
        <v>4.2593735533852106</v>
      </c>
      <c r="H71" s="317">
        <f t="shared" si="65"/>
        <v>4.2919108484247959</v>
      </c>
      <c r="J71" s="60">
        <f t="shared" si="35"/>
        <v>7.6389860226571743E-3</v>
      </c>
    </row>
    <row r="72" spans="1:34" ht="20.100000000000001" customHeight="1" thickBot="1" x14ac:dyDescent="0.3">
      <c r="A72" s="105" t="s">
        <v>5</v>
      </c>
      <c r="B72" s="130"/>
      <c r="C72" s="158">
        <f t="shared" ref="C72:E72" si="66">C48/C24</f>
        <v>6.2654848542489967</v>
      </c>
      <c r="D72" s="159">
        <f t="shared" si="66"/>
        <v>6.4560462042243847</v>
      </c>
      <c r="E72" s="159">
        <f t="shared" si="66"/>
        <v>6.5952788640868016</v>
      </c>
      <c r="F72" s="148">
        <f t="shared" ref="F72" si="67">F48/F24</f>
        <v>6.5978985290550964</v>
      </c>
      <c r="G72" s="439">
        <f t="shared" ref="G72:H72" si="68">G48/G24</f>
        <v>6.5158736417840455</v>
      </c>
      <c r="H72" s="440">
        <f t="shared" si="68"/>
        <v>6.7113666031170398</v>
      </c>
      <c r="J72" s="160">
        <f t="shared" si="35"/>
        <v>3.0002570964446813E-2</v>
      </c>
    </row>
    <row r="74" spans="1:34" ht="15.75" x14ac:dyDescent="0.25">
      <c r="A74" s="129" t="s">
        <v>46</v>
      </c>
    </row>
  </sheetData>
  <mergeCells count="36">
    <mergeCell ref="A53:B54"/>
    <mergeCell ref="C53:C54"/>
    <mergeCell ref="D53:D54"/>
    <mergeCell ref="E53:E54"/>
    <mergeCell ref="J53:J54"/>
    <mergeCell ref="G53:G54"/>
    <mergeCell ref="F53:F54"/>
    <mergeCell ref="H53:H54"/>
    <mergeCell ref="A5:B6"/>
    <mergeCell ref="C5:C6"/>
    <mergeCell ref="D5:D6"/>
    <mergeCell ref="E5:E6"/>
    <mergeCell ref="J5:J6"/>
    <mergeCell ref="G5:G6"/>
    <mergeCell ref="F5:F6"/>
    <mergeCell ref="H5:H6"/>
    <mergeCell ref="A29:B30"/>
    <mergeCell ref="C29:C30"/>
    <mergeCell ref="D29:D30"/>
    <mergeCell ref="E29:E30"/>
    <mergeCell ref="J29:J30"/>
    <mergeCell ref="G29:G30"/>
    <mergeCell ref="F29:F30"/>
    <mergeCell ref="H29:H30"/>
    <mergeCell ref="Q5:R5"/>
    <mergeCell ref="N29:N30"/>
    <mergeCell ref="Q29:R29"/>
    <mergeCell ref="N5:N6"/>
    <mergeCell ref="K29:K30"/>
    <mergeCell ref="L29:L30"/>
    <mergeCell ref="K5:K6"/>
    <mergeCell ref="L5:L6"/>
    <mergeCell ref="M5:M6"/>
    <mergeCell ref="M29:M30"/>
    <mergeCell ref="O5:O6"/>
    <mergeCell ref="O29:O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N7:O24 Q8:Q23 N31:O48 Q31:R48 G55:H72 J55:J72 Q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Q31:R48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J55:J72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Q7:R24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10</vt:i4>
      </vt:variant>
    </vt:vector>
  </HeadingPairs>
  <TitlesOfParts>
    <vt:vector size="28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Folha1</vt:lpstr>
      <vt:lpstr>Folha2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2019-10-28T17:03:41Z</cp:lastPrinted>
  <dcterms:created xsi:type="dcterms:W3CDTF">2013-02-15T14:51:16Z</dcterms:created>
  <dcterms:modified xsi:type="dcterms:W3CDTF">2022-03-23T11:07:38Z</dcterms:modified>
</cp:coreProperties>
</file>